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4\Nuotraukos\2020 m\Buhalterinė apskaita\"/>
    </mc:Choice>
  </mc:AlternateContent>
  <xr:revisionPtr revIDLastSave="0" documentId="13_ncr:1_{61A37E2F-FF89-46A7-BBD6-331C11666967}" xr6:coauthVersionLast="45" xr6:coauthVersionMax="45" xr10:uidLastSave="{00000000-0000-0000-0000-000000000000}"/>
  <bookViews>
    <workbookView xWindow="-120" yWindow="-120" windowWidth="29040" windowHeight="15840" xr2:uid="{D846CCEE-B5E6-45D7-917A-8BA94F1555C5}"/>
  </bookViews>
  <sheets>
    <sheet name="bendra 2020061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7" i="1" l="1"/>
  <c r="M9" i="1"/>
  <c r="M7" i="1"/>
  <c r="U21" i="1" l="1"/>
  <c r="S21" i="1"/>
  <c r="O21" i="1"/>
  <c r="I21" i="1"/>
  <c r="G21" i="1"/>
  <c r="Y20" i="1"/>
  <c r="E19" i="1"/>
  <c r="Y19" i="1" s="1"/>
  <c r="C19" i="1"/>
  <c r="Y18" i="1"/>
  <c r="Y16" i="1"/>
  <c r="E16" i="1"/>
  <c r="D16" i="1"/>
  <c r="X16" i="1" s="1"/>
  <c r="Y15" i="1"/>
  <c r="X15" i="1"/>
  <c r="Y14" i="1"/>
  <c r="X14" i="1"/>
  <c r="Y13" i="1"/>
  <c r="X13" i="1"/>
  <c r="E13" i="1"/>
  <c r="Y12" i="1"/>
  <c r="X12" i="1"/>
  <c r="Y11" i="1"/>
  <c r="X11" i="1"/>
  <c r="Y10" i="1"/>
  <c r="X10" i="1"/>
  <c r="Q9" i="1"/>
  <c r="Q21" i="1" s="1"/>
  <c r="P9" i="1"/>
  <c r="Y9" i="1"/>
  <c r="L9" i="1"/>
  <c r="X9" i="1" s="1"/>
  <c r="E8" i="1"/>
  <c r="Y8" i="1" s="1"/>
  <c r="D8" i="1"/>
  <c r="X8" i="1" s="1"/>
  <c r="W7" i="1"/>
  <c r="W21" i="1" s="1"/>
  <c r="V7" i="1"/>
  <c r="M21" i="1"/>
  <c r="L7" i="1"/>
  <c r="K7" i="1"/>
  <c r="K21" i="1" s="1"/>
  <c r="J7" i="1"/>
  <c r="E7" i="1"/>
  <c r="Y7" i="1" s="1"/>
  <c r="D7" i="1"/>
  <c r="X7" i="1" s="1"/>
  <c r="Y21" i="1" l="1"/>
  <c r="E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Kristina Simaitienė</author>
  </authors>
  <commentList>
    <comment ref="M21" authorId="0" shapeId="0" xr:uid="{C2833581-86AA-4EB9-94C6-84F567A3B88D}">
      <text>
        <r>
          <rPr>
            <b/>
            <sz val="9"/>
            <color indexed="81"/>
            <rFont val="Tahoma"/>
            <family val="2"/>
          </rPr>
          <t>Kristina Simaitienė:</t>
        </r>
        <r>
          <rPr>
            <sz val="9"/>
            <color indexed="81"/>
            <rFont val="Tahoma"/>
            <family val="2"/>
          </rPr>
          <t xml:space="preserve">
Birutė buvo parodžiusi 23,86 Eur daugiau, nes pridėjo PVM</t>
        </r>
      </text>
    </comment>
  </commentList>
</comments>
</file>

<file path=xl/sharedStrings.xml><?xml version="1.0" encoding="utf-8"?>
<sst xmlns="http://schemas.openxmlformats.org/spreadsheetml/2006/main" count="77" uniqueCount="41">
  <si>
    <t>Patirtos išlaidos</t>
  </si>
  <si>
    <t>Prekės, paslaugų pavadinimas</t>
  </si>
  <si>
    <t>Skuodo rajono savivaldybės administracija</t>
  </si>
  <si>
    <t>Šačių seniūnija</t>
  </si>
  <si>
    <t>Skuodo seniūnija</t>
  </si>
  <si>
    <t>Ylakių seniūnija</t>
  </si>
  <si>
    <t>Skuodo miesto seniūnija</t>
  </si>
  <si>
    <t>Barstyčių seniūnija</t>
  </si>
  <si>
    <t>Lenkimų seniūnija</t>
  </si>
  <si>
    <t>Mosėdžio seniūnija</t>
  </si>
  <si>
    <t>Aleksandrijos seniūnija</t>
  </si>
  <si>
    <t>Notėnų seniūnija</t>
  </si>
  <si>
    <t>Viso</t>
  </si>
  <si>
    <t>Mato vnt.</t>
  </si>
  <si>
    <t>Kiekis</t>
  </si>
  <si>
    <t>Suma</t>
  </si>
  <si>
    <t>Suma, EUR</t>
  </si>
  <si>
    <t>Kaukė, skydas ar respiratorius veidui</t>
  </si>
  <si>
    <t>vnt.</t>
  </si>
  <si>
    <t>Chalatai, kombinzonai, jų siuvimas</t>
  </si>
  <si>
    <t>Dezinfekcinės priemonės</t>
  </si>
  <si>
    <t>Vienkartinės pirštinės</t>
  </si>
  <si>
    <t>Priešvirusinė dezinfekcija etanoliu,96 proc. ne mažiau kaip 5000 m2, avansinis mokėjimas</t>
  </si>
  <si>
    <t>paslauga</t>
  </si>
  <si>
    <t>Apsauginė stiklo pertvara</t>
  </si>
  <si>
    <t>Kuras, panaudotas parvežti gyventojus iš oro uostų į karantinavimo vietas, priemonių parvežimas</t>
  </si>
  <si>
    <t>Ženklų nuoma</t>
  </si>
  <si>
    <t>Keleivių vežimo paslauga</t>
  </si>
  <si>
    <t>km</t>
  </si>
  <si>
    <t>Skuodo r.sav.kūno kultūros ir sporto centrui apgyvendinimas</t>
  </si>
  <si>
    <t>žmonių sk.</t>
  </si>
  <si>
    <t>Skuodo amatų ir paslaugų mokyklai už apgyvendinima</t>
  </si>
  <si>
    <t>Pertvaros tarybos posėdžių salėje</t>
  </si>
  <si>
    <t>Termometrai</t>
  </si>
  <si>
    <t>Maitinimas</t>
  </si>
  <si>
    <t xml:space="preserve"> </t>
  </si>
  <si>
    <t>Viso:</t>
  </si>
  <si>
    <t>x</t>
  </si>
  <si>
    <t>Tame skaičiuje apmokėta iš paramos lėšų</t>
  </si>
  <si>
    <t>Pagal Finansų ministerijos raštą</t>
  </si>
  <si>
    <r>
      <t>Skuodo rajono savivaldybės administracijos</t>
    </r>
    <r>
      <rPr>
        <b/>
        <i/>
        <sz val="14"/>
        <color indexed="8"/>
        <rFont val="Calibri"/>
        <family val="2"/>
      </rPr>
      <t xml:space="preserve"> </t>
    </r>
    <r>
      <rPr>
        <i/>
        <sz val="14"/>
        <color indexed="8"/>
        <rFont val="Calibri"/>
        <family val="2"/>
      </rPr>
      <t>išlaidos, susijusios su COVID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</si>
</sst>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4"/>
      <color theme="1"/>
      <name val="Calibri"/>
      <family val="2"/>
      <scheme val="minor"/>
    </font>
    <font>
      <b/>
      <i/>
      <sz val="14"/>
      <color indexed="8"/>
      <name val="Calibri"/>
      <family val="2"/>
    </font>
    <font>
      <i/>
      <sz val="14"/>
      <color indexed="8"/>
      <name val="Calibri"/>
      <family val="2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4" fontId="0" fillId="0" borderId="0" xfId="0" applyNumberFormat="1"/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wrapText="1"/>
    </xf>
    <xf numFmtId="0" fontId="6" fillId="0" borderId="12" xfId="0" applyFont="1" applyBorder="1"/>
    <xf numFmtId="2" fontId="6" fillId="0" borderId="12" xfId="0" applyNumberFormat="1" applyFont="1" applyBorder="1"/>
    <xf numFmtId="1" fontId="6" fillId="0" borderId="12" xfId="0" applyNumberFormat="1" applyFont="1" applyBorder="1"/>
    <xf numFmtId="0" fontId="0" fillId="0" borderId="12" xfId="0" applyBorder="1"/>
    <xf numFmtId="2" fontId="0" fillId="0" borderId="12" xfId="0" applyNumberFormat="1" applyBorder="1"/>
    <xf numFmtId="1" fontId="1" fillId="0" borderId="12" xfId="0" applyNumberFormat="1" applyFont="1" applyBorder="1"/>
    <xf numFmtId="2" fontId="1" fillId="0" borderId="12" xfId="0" applyNumberFormat="1" applyFont="1" applyBorder="1"/>
    <xf numFmtId="0" fontId="6" fillId="0" borderId="13" xfId="0" applyFont="1" applyBorder="1" applyAlignment="1">
      <alignment wrapText="1"/>
    </xf>
    <xf numFmtId="0" fontId="6" fillId="0" borderId="13" xfId="0" applyFont="1" applyBorder="1"/>
    <xf numFmtId="2" fontId="6" fillId="0" borderId="13" xfId="0" applyNumberFormat="1" applyFont="1" applyBorder="1"/>
    <xf numFmtId="1" fontId="6" fillId="0" borderId="13" xfId="0" applyNumberFormat="1" applyFont="1" applyBorder="1"/>
    <xf numFmtId="0" fontId="0" fillId="0" borderId="13" xfId="0" applyBorder="1"/>
    <xf numFmtId="2" fontId="0" fillId="0" borderId="13" xfId="0" applyNumberForma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0" fontId="10" fillId="0" borderId="13" xfId="0" applyFont="1" applyBorder="1"/>
    <xf numFmtId="0" fontId="6" fillId="0" borderId="13" xfId="0" applyFont="1" applyBorder="1" applyAlignment="1">
      <alignment vertical="center" wrapText="1"/>
    </xf>
    <xf numFmtId="0" fontId="11" fillId="0" borderId="13" xfId="0" applyFont="1" applyBorder="1"/>
    <xf numFmtId="0" fontId="12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2" fontId="11" fillId="0" borderId="13" xfId="0" applyNumberFormat="1" applyFont="1" applyBorder="1"/>
    <xf numFmtId="0" fontId="1" fillId="0" borderId="13" xfId="0" applyFont="1" applyBorder="1" applyAlignment="1">
      <alignment horizontal="center"/>
    </xf>
    <xf numFmtId="2" fontId="13" fillId="0" borderId="13" xfId="0" applyNumberFormat="1" applyFont="1" applyBorder="1"/>
    <xf numFmtId="0" fontId="10" fillId="0" borderId="0" xfId="0" applyFont="1"/>
    <xf numFmtId="2" fontId="10" fillId="0" borderId="0" xfId="0" applyNumberFormat="1" applyFont="1"/>
    <xf numFmtId="2" fontId="1" fillId="0" borderId="0" xfId="0" applyNumberFormat="1" applyFont="1"/>
    <xf numFmtId="2" fontId="1" fillId="0" borderId="13" xfId="0" applyNumberFormat="1" applyFont="1" applyFill="1" applyBorder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5ED9D-4445-422F-B9BC-6664A4273550}">
  <sheetPr>
    <pageSetUpPr fitToPage="1"/>
  </sheetPr>
  <dimension ref="B1:Y23"/>
  <sheetViews>
    <sheetView tabSelected="1" topLeftCell="A13" zoomScale="90" zoomScaleNormal="90" workbookViewId="0">
      <selection activeCell="B1" sqref="B1:Y1"/>
    </sheetView>
  </sheetViews>
  <sheetFormatPr defaultRowHeight="15" x14ac:dyDescent="0.25"/>
  <cols>
    <col min="2" max="2" width="29.28515625" customWidth="1"/>
    <col min="4" max="4" width="8.140625" bestFit="1" customWidth="1"/>
    <col min="5" max="5" width="9.85546875" customWidth="1"/>
    <col min="6" max="6" width="5.85546875" bestFit="1" customWidth="1"/>
    <col min="8" max="8" width="5.85546875" bestFit="1" customWidth="1"/>
    <col min="10" max="10" width="5.85546875" bestFit="1" customWidth="1"/>
    <col min="11" max="11" width="10.28515625" bestFit="1" customWidth="1"/>
    <col min="12" max="12" width="5.85546875" bestFit="1" customWidth="1"/>
    <col min="14" max="14" width="5.85546875" bestFit="1" customWidth="1"/>
    <col min="16" max="16" width="5.85546875" bestFit="1" customWidth="1"/>
    <col min="18" max="18" width="5.85546875" bestFit="1" customWidth="1"/>
    <col min="22" max="22" width="5.85546875" bestFit="1" customWidth="1"/>
    <col min="24" max="24" width="8.85546875" style="1"/>
    <col min="25" max="25" width="11.28515625" style="1" customWidth="1"/>
    <col min="258" max="258" width="29.28515625" customWidth="1"/>
    <col min="260" max="260" width="8.140625" bestFit="1" customWidth="1"/>
    <col min="261" max="261" width="9.85546875" customWidth="1"/>
    <col min="262" max="262" width="5.85546875" bestFit="1" customWidth="1"/>
    <col min="264" max="264" width="5.85546875" bestFit="1" customWidth="1"/>
    <col min="266" max="266" width="5.85546875" bestFit="1" customWidth="1"/>
    <col min="267" max="267" width="10.28515625" bestFit="1" customWidth="1"/>
    <col min="268" max="268" width="5.85546875" bestFit="1" customWidth="1"/>
    <col min="270" max="270" width="5.85546875" bestFit="1" customWidth="1"/>
    <col min="272" max="272" width="5.85546875" bestFit="1" customWidth="1"/>
    <col min="274" max="274" width="5.85546875" bestFit="1" customWidth="1"/>
    <col min="278" max="278" width="5.85546875" bestFit="1" customWidth="1"/>
    <col min="281" max="281" width="11.28515625" customWidth="1"/>
    <col min="514" max="514" width="29.28515625" customWidth="1"/>
    <col min="516" max="516" width="8.140625" bestFit="1" customWidth="1"/>
    <col min="517" max="517" width="9.85546875" customWidth="1"/>
    <col min="518" max="518" width="5.85546875" bestFit="1" customWidth="1"/>
    <col min="520" max="520" width="5.85546875" bestFit="1" customWidth="1"/>
    <col min="522" max="522" width="5.85546875" bestFit="1" customWidth="1"/>
    <col min="523" max="523" width="10.28515625" bestFit="1" customWidth="1"/>
    <col min="524" max="524" width="5.85546875" bestFit="1" customWidth="1"/>
    <col min="526" max="526" width="5.85546875" bestFit="1" customWidth="1"/>
    <col min="528" max="528" width="5.85546875" bestFit="1" customWidth="1"/>
    <col min="530" max="530" width="5.85546875" bestFit="1" customWidth="1"/>
    <col min="534" max="534" width="5.85546875" bestFit="1" customWidth="1"/>
    <col min="537" max="537" width="11.28515625" customWidth="1"/>
    <col min="770" max="770" width="29.28515625" customWidth="1"/>
    <col min="772" max="772" width="8.140625" bestFit="1" customWidth="1"/>
    <col min="773" max="773" width="9.85546875" customWidth="1"/>
    <col min="774" max="774" width="5.85546875" bestFit="1" customWidth="1"/>
    <col min="776" max="776" width="5.85546875" bestFit="1" customWidth="1"/>
    <col min="778" max="778" width="5.85546875" bestFit="1" customWidth="1"/>
    <col min="779" max="779" width="10.28515625" bestFit="1" customWidth="1"/>
    <col min="780" max="780" width="5.85546875" bestFit="1" customWidth="1"/>
    <col min="782" max="782" width="5.85546875" bestFit="1" customWidth="1"/>
    <col min="784" max="784" width="5.85546875" bestFit="1" customWidth="1"/>
    <col min="786" max="786" width="5.85546875" bestFit="1" customWidth="1"/>
    <col min="790" max="790" width="5.85546875" bestFit="1" customWidth="1"/>
    <col min="793" max="793" width="11.28515625" customWidth="1"/>
    <col min="1026" max="1026" width="29.28515625" customWidth="1"/>
    <col min="1028" max="1028" width="8.140625" bestFit="1" customWidth="1"/>
    <col min="1029" max="1029" width="9.85546875" customWidth="1"/>
    <col min="1030" max="1030" width="5.85546875" bestFit="1" customWidth="1"/>
    <col min="1032" max="1032" width="5.85546875" bestFit="1" customWidth="1"/>
    <col min="1034" max="1034" width="5.85546875" bestFit="1" customWidth="1"/>
    <col min="1035" max="1035" width="10.28515625" bestFit="1" customWidth="1"/>
    <col min="1036" max="1036" width="5.85546875" bestFit="1" customWidth="1"/>
    <col min="1038" max="1038" width="5.85546875" bestFit="1" customWidth="1"/>
    <col min="1040" max="1040" width="5.85546875" bestFit="1" customWidth="1"/>
    <col min="1042" max="1042" width="5.85546875" bestFit="1" customWidth="1"/>
    <col min="1046" max="1046" width="5.85546875" bestFit="1" customWidth="1"/>
    <col min="1049" max="1049" width="11.28515625" customWidth="1"/>
    <col min="1282" max="1282" width="29.28515625" customWidth="1"/>
    <col min="1284" max="1284" width="8.140625" bestFit="1" customWidth="1"/>
    <col min="1285" max="1285" width="9.85546875" customWidth="1"/>
    <col min="1286" max="1286" width="5.85546875" bestFit="1" customWidth="1"/>
    <col min="1288" max="1288" width="5.85546875" bestFit="1" customWidth="1"/>
    <col min="1290" max="1290" width="5.85546875" bestFit="1" customWidth="1"/>
    <col min="1291" max="1291" width="10.28515625" bestFit="1" customWidth="1"/>
    <col min="1292" max="1292" width="5.85546875" bestFit="1" customWidth="1"/>
    <col min="1294" max="1294" width="5.85546875" bestFit="1" customWidth="1"/>
    <col min="1296" max="1296" width="5.85546875" bestFit="1" customWidth="1"/>
    <col min="1298" max="1298" width="5.85546875" bestFit="1" customWidth="1"/>
    <col min="1302" max="1302" width="5.85546875" bestFit="1" customWidth="1"/>
    <col min="1305" max="1305" width="11.28515625" customWidth="1"/>
    <col min="1538" max="1538" width="29.28515625" customWidth="1"/>
    <col min="1540" max="1540" width="8.140625" bestFit="1" customWidth="1"/>
    <col min="1541" max="1541" width="9.85546875" customWidth="1"/>
    <col min="1542" max="1542" width="5.85546875" bestFit="1" customWidth="1"/>
    <col min="1544" max="1544" width="5.85546875" bestFit="1" customWidth="1"/>
    <col min="1546" max="1546" width="5.85546875" bestFit="1" customWidth="1"/>
    <col min="1547" max="1547" width="10.28515625" bestFit="1" customWidth="1"/>
    <col min="1548" max="1548" width="5.85546875" bestFit="1" customWidth="1"/>
    <col min="1550" max="1550" width="5.85546875" bestFit="1" customWidth="1"/>
    <col min="1552" max="1552" width="5.85546875" bestFit="1" customWidth="1"/>
    <col min="1554" max="1554" width="5.85546875" bestFit="1" customWidth="1"/>
    <col min="1558" max="1558" width="5.85546875" bestFit="1" customWidth="1"/>
    <col min="1561" max="1561" width="11.28515625" customWidth="1"/>
    <col min="1794" max="1794" width="29.28515625" customWidth="1"/>
    <col min="1796" max="1796" width="8.140625" bestFit="1" customWidth="1"/>
    <col min="1797" max="1797" width="9.85546875" customWidth="1"/>
    <col min="1798" max="1798" width="5.85546875" bestFit="1" customWidth="1"/>
    <col min="1800" max="1800" width="5.85546875" bestFit="1" customWidth="1"/>
    <col min="1802" max="1802" width="5.85546875" bestFit="1" customWidth="1"/>
    <col min="1803" max="1803" width="10.28515625" bestFit="1" customWidth="1"/>
    <col min="1804" max="1804" width="5.85546875" bestFit="1" customWidth="1"/>
    <col min="1806" max="1806" width="5.85546875" bestFit="1" customWidth="1"/>
    <col min="1808" max="1808" width="5.85546875" bestFit="1" customWidth="1"/>
    <col min="1810" max="1810" width="5.85546875" bestFit="1" customWidth="1"/>
    <col min="1814" max="1814" width="5.85546875" bestFit="1" customWidth="1"/>
    <col min="1817" max="1817" width="11.28515625" customWidth="1"/>
    <col min="2050" max="2050" width="29.28515625" customWidth="1"/>
    <col min="2052" max="2052" width="8.140625" bestFit="1" customWidth="1"/>
    <col min="2053" max="2053" width="9.85546875" customWidth="1"/>
    <col min="2054" max="2054" width="5.85546875" bestFit="1" customWidth="1"/>
    <col min="2056" max="2056" width="5.85546875" bestFit="1" customWidth="1"/>
    <col min="2058" max="2058" width="5.85546875" bestFit="1" customWidth="1"/>
    <col min="2059" max="2059" width="10.28515625" bestFit="1" customWidth="1"/>
    <col min="2060" max="2060" width="5.85546875" bestFit="1" customWidth="1"/>
    <col min="2062" max="2062" width="5.85546875" bestFit="1" customWidth="1"/>
    <col min="2064" max="2064" width="5.85546875" bestFit="1" customWidth="1"/>
    <col min="2066" max="2066" width="5.85546875" bestFit="1" customWidth="1"/>
    <col min="2070" max="2070" width="5.85546875" bestFit="1" customWidth="1"/>
    <col min="2073" max="2073" width="11.28515625" customWidth="1"/>
    <col min="2306" max="2306" width="29.28515625" customWidth="1"/>
    <col min="2308" max="2308" width="8.140625" bestFit="1" customWidth="1"/>
    <col min="2309" max="2309" width="9.85546875" customWidth="1"/>
    <col min="2310" max="2310" width="5.85546875" bestFit="1" customWidth="1"/>
    <col min="2312" max="2312" width="5.85546875" bestFit="1" customWidth="1"/>
    <col min="2314" max="2314" width="5.85546875" bestFit="1" customWidth="1"/>
    <col min="2315" max="2315" width="10.28515625" bestFit="1" customWidth="1"/>
    <col min="2316" max="2316" width="5.85546875" bestFit="1" customWidth="1"/>
    <col min="2318" max="2318" width="5.85546875" bestFit="1" customWidth="1"/>
    <col min="2320" max="2320" width="5.85546875" bestFit="1" customWidth="1"/>
    <col min="2322" max="2322" width="5.85546875" bestFit="1" customWidth="1"/>
    <col min="2326" max="2326" width="5.85546875" bestFit="1" customWidth="1"/>
    <col min="2329" max="2329" width="11.28515625" customWidth="1"/>
    <col min="2562" max="2562" width="29.28515625" customWidth="1"/>
    <col min="2564" max="2564" width="8.140625" bestFit="1" customWidth="1"/>
    <col min="2565" max="2565" width="9.85546875" customWidth="1"/>
    <col min="2566" max="2566" width="5.85546875" bestFit="1" customWidth="1"/>
    <col min="2568" max="2568" width="5.85546875" bestFit="1" customWidth="1"/>
    <col min="2570" max="2570" width="5.85546875" bestFit="1" customWidth="1"/>
    <col min="2571" max="2571" width="10.28515625" bestFit="1" customWidth="1"/>
    <col min="2572" max="2572" width="5.85546875" bestFit="1" customWidth="1"/>
    <col min="2574" max="2574" width="5.85546875" bestFit="1" customWidth="1"/>
    <col min="2576" max="2576" width="5.85546875" bestFit="1" customWidth="1"/>
    <col min="2578" max="2578" width="5.85546875" bestFit="1" customWidth="1"/>
    <col min="2582" max="2582" width="5.85546875" bestFit="1" customWidth="1"/>
    <col min="2585" max="2585" width="11.28515625" customWidth="1"/>
    <col min="2818" max="2818" width="29.28515625" customWidth="1"/>
    <col min="2820" max="2820" width="8.140625" bestFit="1" customWidth="1"/>
    <col min="2821" max="2821" width="9.85546875" customWidth="1"/>
    <col min="2822" max="2822" width="5.85546875" bestFit="1" customWidth="1"/>
    <col min="2824" max="2824" width="5.85546875" bestFit="1" customWidth="1"/>
    <col min="2826" max="2826" width="5.85546875" bestFit="1" customWidth="1"/>
    <col min="2827" max="2827" width="10.28515625" bestFit="1" customWidth="1"/>
    <col min="2828" max="2828" width="5.85546875" bestFit="1" customWidth="1"/>
    <col min="2830" max="2830" width="5.85546875" bestFit="1" customWidth="1"/>
    <col min="2832" max="2832" width="5.85546875" bestFit="1" customWidth="1"/>
    <col min="2834" max="2834" width="5.85546875" bestFit="1" customWidth="1"/>
    <col min="2838" max="2838" width="5.85546875" bestFit="1" customWidth="1"/>
    <col min="2841" max="2841" width="11.28515625" customWidth="1"/>
    <col min="3074" max="3074" width="29.28515625" customWidth="1"/>
    <col min="3076" max="3076" width="8.140625" bestFit="1" customWidth="1"/>
    <col min="3077" max="3077" width="9.85546875" customWidth="1"/>
    <col min="3078" max="3078" width="5.85546875" bestFit="1" customWidth="1"/>
    <col min="3080" max="3080" width="5.85546875" bestFit="1" customWidth="1"/>
    <col min="3082" max="3082" width="5.85546875" bestFit="1" customWidth="1"/>
    <col min="3083" max="3083" width="10.28515625" bestFit="1" customWidth="1"/>
    <col min="3084" max="3084" width="5.85546875" bestFit="1" customWidth="1"/>
    <col min="3086" max="3086" width="5.85546875" bestFit="1" customWidth="1"/>
    <col min="3088" max="3088" width="5.85546875" bestFit="1" customWidth="1"/>
    <col min="3090" max="3090" width="5.85546875" bestFit="1" customWidth="1"/>
    <col min="3094" max="3094" width="5.85546875" bestFit="1" customWidth="1"/>
    <col min="3097" max="3097" width="11.28515625" customWidth="1"/>
    <col min="3330" max="3330" width="29.28515625" customWidth="1"/>
    <col min="3332" max="3332" width="8.140625" bestFit="1" customWidth="1"/>
    <col min="3333" max="3333" width="9.85546875" customWidth="1"/>
    <col min="3334" max="3334" width="5.85546875" bestFit="1" customWidth="1"/>
    <col min="3336" max="3336" width="5.85546875" bestFit="1" customWidth="1"/>
    <col min="3338" max="3338" width="5.85546875" bestFit="1" customWidth="1"/>
    <col min="3339" max="3339" width="10.28515625" bestFit="1" customWidth="1"/>
    <col min="3340" max="3340" width="5.85546875" bestFit="1" customWidth="1"/>
    <col min="3342" max="3342" width="5.85546875" bestFit="1" customWidth="1"/>
    <col min="3344" max="3344" width="5.85546875" bestFit="1" customWidth="1"/>
    <col min="3346" max="3346" width="5.85546875" bestFit="1" customWidth="1"/>
    <col min="3350" max="3350" width="5.85546875" bestFit="1" customWidth="1"/>
    <col min="3353" max="3353" width="11.28515625" customWidth="1"/>
    <col min="3586" max="3586" width="29.28515625" customWidth="1"/>
    <col min="3588" max="3588" width="8.140625" bestFit="1" customWidth="1"/>
    <col min="3589" max="3589" width="9.85546875" customWidth="1"/>
    <col min="3590" max="3590" width="5.85546875" bestFit="1" customWidth="1"/>
    <col min="3592" max="3592" width="5.85546875" bestFit="1" customWidth="1"/>
    <col min="3594" max="3594" width="5.85546875" bestFit="1" customWidth="1"/>
    <col min="3595" max="3595" width="10.28515625" bestFit="1" customWidth="1"/>
    <col min="3596" max="3596" width="5.85546875" bestFit="1" customWidth="1"/>
    <col min="3598" max="3598" width="5.85546875" bestFit="1" customWidth="1"/>
    <col min="3600" max="3600" width="5.85546875" bestFit="1" customWidth="1"/>
    <col min="3602" max="3602" width="5.85546875" bestFit="1" customWidth="1"/>
    <col min="3606" max="3606" width="5.85546875" bestFit="1" customWidth="1"/>
    <col min="3609" max="3609" width="11.28515625" customWidth="1"/>
    <col min="3842" max="3842" width="29.28515625" customWidth="1"/>
    <col min="3844" max="3844" width="8.140625" bestFit="1" customWidth="1"/>
    <col min="3845" max="3845" width="9.85546875" customWidth="1"/>
    <col min="3846" max="3846" width="5.85546875" bestFit="1" customWidth="1"/>
    <col min="3848" max="3848" width="5.85546875" bestFit="1" customWidth="1"/>
    <col min="3850" max="3850" width="5.85546875" bestFit="1" customWidth="1"/>
    <col min="3851" max="3851" width="10.28515625" bestFit="1" customWidth="1"/>
    <col min="3852" max="3852" width="5.85546875" bestFit="1" customWidth="1"/>
    <col min="3854" max="3854" width="5.85546875" bestFit="1" customWidth="1"/>
    <col min="3856" max="3856" width="5.85546875" bestFit="1" customWidth="1"/>
    <col min="3858" max="3858" width="5.85546875" bestFit="1" customWidth="1"/>
    <col min="3862" max="3862" width="5.85546875" bestFit="1" customWidth="1"/>
    <col min="3865" max="3865" width="11.28515625" customWidth="1"/>
    <col min="4098" max="4098" width="29.28515625" customWidth="1"/>
    <col min="4100" max="4100" width="8.140625" bestFit="1" customWidth="1"/>
    <col min="4101" max="4101" width="9.85546875" customWidth="1"/>
    <col min="4102" max="4102" width="5.85546875" bestFit="1" customWidth="1"/>
    <col min="4104" max="4104" width="5.85546875" bestFit="1" customWidth="1"/>
    <col min="4106" max="4106" width="5.85546875" bestFit="1" customWidth="1"/>
    <col min="4107" max="4107" width="10.28515625" bestFit="1" customWidth="1"/>
    <col min="4108" max="4108" width="5.85546875" bestFit="1" customWidth="1"/>
    <col min="4110" max="4110" width="5.85546875" bestFit="1" customWidth="1"/>
    <col min="4112" max="4112" width="5.85546875" bestFit="1" customWidth="1"/>
    <col min="4114" max="4114" width="5.85546875" bestFit="1" customWidth="1"/>
    <col min="4118" max="4118" width="5.85546875" bestFit="1" customWidth="1"/>
    <col min="4121" max="4121" width="11.28515625" customWidth="1"/>
    <col min="4354" max="4354" width="29.28515625" customWidth="1"/>
    <col min="4356" max="4356" width="8.140625" bestFit="1" customWidth="1"/>
    <col min="4357" max="4357" width="9.85546875" customWidth="1"/>
    <col min="4358" max="4358" width="5.85546875" bestFit="1" customWidth="1"/>
    <col min="4360" max="4360" width="5.85546875" bestFit="1" customWidth="1"/>
    <col min="4362" max="4362" width="5.85546875" bestFit="1" customWidth="1"/>
    <col min="4363" max="4363" width="10.28515625" bestFit="1" customWidth="1"/>
    <col min="4364" max="4364" width="5.85546875" bestFit="1" customWidth="1"/>
    <col min="4366" max="4366" width="5.85546875" bestFit="1" customWidth="1"/>
    <col min="4368" max="4368" width="5.85546875" bestFit="1" customWidth="1"/>
    <col min="4370" max="4370" width="5.85546875" bestFit="1" customWidth="1"/>
    <col min="4374" max="4374" width="5.85546875" bestFit="1" customWidth="1"/>
    <col min="4377" max="4377" width="11.28515625" customWidth="1"/>
    <col min="4610" max="4610" width="29.28515625" customWidth="1"/>
    <col min="4612" max="4612" width="8.140625" bestFit="1" customWidth="1"/>
    <col min="4613" max="4613" width="9.85546875" customWidth="1"/>
    <col min="4614" max="4614" width="5.85546875" bestFit="1" customWidth="1"/>
    <col min="4616" max="4616" width="5.85546875" bestFit="1" customWidth="1"/>
    <col min="4618" max="4618" width="5.85546875" bestFit="1" customWidth="1"/>
    <col min="4619" max="4619" width="10.28515625" bestFit="1" customWidth="1"/>
    <col min="4620" max="4620" width="5.85546875" bestFit="1" customWidth="1"/>
    <col min="4622" max="4622" width="5.85546875" bestFit="1" customWidth="1"/>
    <col min="4624" max="4624" width="5.85546875" bestFit="1" customWidth="1"/>
    <col min="4626" max="4626" width="5.85546875" bestFit="1" customWidth="1"/>
    <col min="4630" max="4630" width="5.85546875" bestFit="1" customWidth="1"/>
    <col min="4633" max="4633" width="11.28515625" customWidth="1"/>
    <col min="4866" max="4866" width="29.28515625" customWidth="1"/>
    <col min="4868" max="4868" width="8.140625" bestFit="1" customWidth="1"/>
    <col min="4869" max="4869" width="9.85546875" customWidth="1"/>
    <col min="4870" max="4870" width="5.85546875" bestFit="1" customWidth="1"/>
    <col min="4872" max="4872" width="5.85546875" bestFit="1" customWidth="1"/>
    <col min="4874" max="4874" width="5.85546875" bestFit="1" customWidth="1"/>
    <col min="4875" max="4875" width="10.28515625" bestFit="1" customWidth="1"/>
    <col min="4876" max="4876" width="5.85546875" bestFit="1" customWidth="1"/>
    <col min="4878" max="4878" width="5.85546875" bestFit="1" customWidth="1"/>
    <col min="4880" max="4880" width="5.85546875" bestFit="1" customWidth="1"/>
    <col min="4882" max="4882" width="5.85546875" bestFit="1" customWidth="1"/>
    <col min="4886" max="4886" width="5.85546875" bestFit="1" customWidth="1"/>
    <col min="4889" max="4889" width="11.28515625" customWidth="1"/>
    <col min="5122" max="5122" width="29.28515625" customWidth="1"/>
    <col min="5124" max="5124" width="8.140625" bestFit="1" customWidth="1"/>
    <col min="5125" max="5125" width="9.85546875" customWidth="1"/>
    <col min="5126" max="5126" width="5.85546875" bestFit="1" customWidth="1"/>
    <col min="5128" max="5128" width="5.85546875" bestFit="1" customWidth="1"/>
    <col min="5130" max="5130" width="5.85546875" bestFit="1" customWidth="1"/>
    <col min="5131" max="5131" width="10.28515625" bestFit="1" customWidth="1"/>
    <col min="5132" max="5132" width="5.85546875" bestFit="1" customWidth="1"/>
    <col min="5134" max="5134" width="5.85546875" bestFit="1" customWidth="1"/>
    <col min="5136" max="5136" width="5.85546875" bestFit="1" customWidth="1"/>
    <col min="5138" max="5138" width="5.85546875" bestFit="1" customWidth="1"/>
    <col min="5142" max="5142" width="5.85546875" bestFit="1" customWidth="1"/>
    <col min="5145" max="5145" width="11.28515625" customWidth="1"/>
    <col min="5378" max="5378" width="29.28515625" customWidth="1"/>
    <col min="5380" max="5380" width="8.140625" bestFit="1" customWidth="1"/>
    <col min="5381" max="5381" width="9.85546875" customWidth="1"/>
    <col min="5382" max="5382" width="5.85546875" bestFit="1" customWidth="1"/>
    <col min="5384" max="5384" width="5.85546875" bestFit="1" customWidth="1"/>
    <col min="5386" max="5386" width="5.85546875" bestFit="1" customWidth="1"/>
    <col min="5387" max="5387" width="10.28515625" bestFit="1" customWidth="1"/>
    <col min="5388" max="5388" width="5.85546875" bestFit="1" customWidth="1"/>
    <col min="5390" max="5390" width="5.85546875" bestFit="1" customWidth="1"/>
    <col min="5392" max="5392" width="5.85546875" bestFit="1" customWidth="1"/>
    <col min="5394" max="5394" width="5.85546875" bestFit="1" customWidth="1"/>
    <col min="5398" max="5398" width="5.85546875" bestFit="1" customWidth="1"/>
    <col min="5401" max="5401" width="11.28515625" customWidth="1"/>
    <col min="5634" max="5634" width="29.28515625" customWidth="1"/>
    <col min="5636" max="5636" width="8.140625" bestFit="1" customWidth="1"/>
    <col min="5637" max="5637" width="9.85546875" customWidth="1"/>
    <col min="5638" max="5638" width="5.85546875" bestFit="1" customWidth="1"/>
    <col min="5640" max="5640" width="5.85546875" bestFit="1" customWidth="1"/>
    <col min="5642" max="5642" width="5.85546875" bestFit="1" customWidth="1"/>
    <col min="5643" max="5643" width="10.28515625" bestFit="1" customWidth="1"/>
    <col min="5644" max="5644" width="5.85546875" bestFit="1" customWidth="1"/>
    <col min="5646" max="5646" width="5.85546875" bestFit="1" customWidth="1"/>
    <col min="5648" max="5648" width="5.85546875" bestFit="1" customWidth="1"/>
    <col min="5650" max="5650" width="5.85546875" bestFit="1" customWidth="1"/>
    <col min="5654" max="5654" width="5.85546875" bestFit="1" customWidth="1"/>
    <col min="5657" max="5657" width="11.28515625" customWidth="1"/>
    <col min="5890" max="5890" width="29.28515625" customWidth="1"/>
    <col min="5892" max="5892" width="8.140625" bestFit="1" customWidth="1"/>
    <col min="5893" max="5893" width="9.85546875" customWidth="1"/>
    <col min="5894" max="5894" width="5.85546875" bestFit="1" customWidth="1"/>
    <col min="5896" max="5896" width="5.85546875" bestFit="1" customWidth="1"/>
    <col min="5898" max="5898" width="5.85546875" bestFit="1" customWidth="1"/>
    <col min="5899" max="5899" width="10.28515625" bestFit="1" customWidth="1"/>
    <col min="5900" max="5900" width="5.85546875" bestFit="1" customWidth="1"/>
    <col min="5902" max="5902" width="5.85546875" bestFit="1" customWidth="1"/>
    <col min="5904" max="5904" width="5.85546875" bestFit="1" customWidth="1"/>
    <col min="5906" max="5906" width="5.85546875" bestFit="1" customWidth="1"/>
    <col min="5910" max="5910" width="5.85546875" bestFit="1" customWidth="1"/>
    <col min="5913" max="5913" width="11.28515625" customWidth="1"/>
    <col min="6146" max="6146" width="29.28515625" customWidth="1"/>
    <col min="6148" max="6148" width="8.140625" bestFit="1" customWidth="1"/>
    <col min="6149" max="6149" width="9.85546875" customWidth="1"/>
    <col min="6150" max="6150" width="5.85546875" bestFit="1" customWidth="1"/>
    <col min="6152" max="6152" width="5.85546875" bestFit="1" customWidth="1"/>
    <col min="6154" max="6154" width="5.85546875" bestFit="1" customWidth="1"/>
    <col min="6155" max="6155" width="10.28515625" bestFit="1" customWidth="1"/>
    <col min="6156" max="6156" width="5.85546875" bestFit="1" customWidth="1"/>
    <col min="6158" max="6158" width="5.85546875" bestFit="1" customWidth="1"/>
    <col min="6160" max="6160" width="5.85546875" bestFit="1" customWidth="1"/>
    <col min="6162" max="6162" width="5.85546875" bestFit="1" customWidth="1"/>
    <col min="6166" max="6166" width="5.85546875" bestFit="1" customWidth="1"/>
    <col min="6169" max="6169" width="11.28515625" customWidth="1"/>
    <col min="6402" max="6402" width="29.28515625" customWidth="1"/>
    <col min="6404" max="6404" width="8.140625" bestFit="1" customWidth="1"/>
    <col min="6405" max="6405" width="9.85546875" customWidth="1"/>
    <col min="6406" max="6406" width="5.85546875" bestFit="1" customWidth="1"/>
    <col min="6408" max="6408" width="5.85546875" bestFit="1" customWidth="1"/>
    <col min="6410" max="6410" width="5.85546875" bestFit="1" customWidth="1"/>
    <col min="6411" max="6411" width="10.28515625" bestFit="1" customWidth="1"/>
    <col min="6412" max="6412" width="5.85546875" bestFit="1" customWidth="1"/>
    <col min="6414" max="6414" width="5.85546875" bestFit="1" customWidth="1"/>
    <col min="6416" max="6416" width="5.85546875" bestFit="1" customWidth="1"/>
    <col min="6418" max="6418" width="5.85546875" bestFit="1" customWidth="1"/>
    <col min="6422" max="6422" width="5.85546875" bestFit="1" customWidth="1"/>
    <col min="6425" max="6425" width="11.28515625" customWidth="1"/>
    <col min="6658" max="6658" width="29.28515625" customWidth="1"/>
    <col min="6660" max="6660" width="8.140625" bestFit="1" customWidth="1"/>
    <col min="6661" max="6661" width="9.85546875" customWidth="1"/>
    <col min="6662" max="6662" width="5.85546875" bestFit="1" customWidth="1"/>
    <col min="6664" max="6664" width="5.85546875" bestFit="1" customWidth="1"/>
    <col min="6666" max="6666" width="5.85546875" bestFit="1" customWidth="1"/>
    <col min="6667" max="6667" width="10.28515625" bestFit="1" customWidth="1"/>
    <col min="6668" max="6668" width="5.85546875" bestFit="1" customWidth="1"/>
    <col min="6670" max="6670" width="5.85546875" bestFit="1" customWidth="1"/>
    <col min="6672" max="6672" width="5.85546875" bestFit="1" customWidth="1"/>
    <col min="6674" max="6674" width="5.85546875" bestFit="1" customWidth="1"/>
    <col min="6678" max="6678" width="5.85546875" bestFit="1" customWidth="1"/>
    <col min="6681" max="6681" width="11.28515625" customWidth="1"/>
    <col min="6914" max="6914" width="29.28515625" customWidth="1"/>
    <col min="6916" max="6916" width="8.140625" bestFit="1" customWidth="1"/>
    <col min="6917" max="6917" width="9.85546875" customWidth="1"/>
    <col min="6918" max="6918" width="5.85546875" bestFit="1" customWidth="1"/>
    <col min="6920" max="6920" width="5.85546875" bestFit="1" customWidth="1"/>
    <col min="6922" max="6922" width="5.85546875" bestFit="1" customWidth="1"/>
    <col min="6923" max="6923" width="10.28515625" bestFit="1" customWidth="1"/>
    <col min="6924" max="6924" width="5.85546875" bestFit="1" customWidth="1"/>
    <col min="6926" max="6926" width="5.85546875" bestFit="1" customWidth="1"/>
    <col min="6928" max="6928" width="5.85546875" bestFit="1" customWidth="1"/>
    <col min="6930" max="6930" width="5.85546875" bestFit="1" customWidth="1"/>
    <col min="6934" max="6934" width="5.85546875" bestFit="1" customWidth="1"/>
    <col min="6937" max="6937" width="11.28515625" customWidth="1"/>
    <col min="7170" max="7170" width="29.28515625" customWidth="1"/>
    <col min="7172" max="7172" width="8.140625" bestFit="1" customWidth="1"/>
    <col min="7173" max="7173" width="9.85546875" customWidth="1"/>
    <col min="7174" max="7174" width="5.85546875" bestFit="1" customWidth="1"/>
    <col min="7176" max="7176" width="5.85546875" bestFit="1" customWidth="1"/>
    <col min="7178" max="7178" width="5.85546875" bestFit="1" customWidth="1"/>
    <col min="7179" max="7179" width="10.28515625" bestFit="1" customWidth="1"/>
    <col min="7180" max="7180" width="5.85546875" bestFit="1" customWidth="1"/>
    <col min="7182" max="7182" width="5.85546875" bestFit="1" customWidth="1"/>
    <col min="7184" max="7184" width="5.85546875" bestFit="1" customWidth="1"/>
    <col min="7186" max="7186" width="5.85546875" bestFit="1" customWidth="1"/>
    <col min="7190" max="7190" width="5.85546875" bestFit="1" customWidth="1"/>
    <col min="7193" max="7193" width="11.28515625" customWidth="1"/>
    <col min="7426" max="7426" width="29.28515625" customWidth="1"/>
    <col min="7428" max="7428" width="8.140625" bestFit="1" customWidth="1"/>
    <col min="7429" max="7429" width="9.85546875" customWidth="1"/>
    <col min="7430" max="7430" width="5.85546875" bestFit="1" customWidth="1"/>
    <col min="7432" max="7432" width="5.85546875" bestFit="1" customWidth="1"/>
    <col min="7434" max="7434" width="5.85546875" bestFit="1" customWidth="1"/>
    <col min="7435" max="7435" width="10.28515625" bestFit="1" customWidth="1"/>
    <col min="7436" max="7436" width="5.85546875" bestFit="1" customWidth="1"/>
    <col min="7438" max="7438" width="5.85546875" bestFit="1" customWidth="1"/>
    <col min="7440" max="7440" width="5.85546875" bestFit="1" customWidth="1"/>
    <col min="7442" max="7442" width="5.85546875" bestFit="1" customWidth="1"/>
    <col min="7446" max="7446" width="5.85546875" bestFit="1" customWidth="1"/>
    <col min="7449" max="7449" width="11.28515625" customWidth="1"/>
    <col min="7682" max="7682" width="29.28515625" customWidth="1"/>
    <col min="7684" max="7684" width="8.140625" bestFit="1" customWidth="1"/>
    <col min="7685" max="7685" width="9.85546875" customWidth="1"/>
    <col min="7686" max="7686" width="5.85546875" bestFit="1" customWidth="1"/>
    <col min="7688" max="7688" width="5.85546875" bestFit="1" customWidth="1"/>
    <col min="7690" max="7690" width="5.85546875" bestFit="1" customWidth="1"/>
    <col min="7691" max="7691" width="10.28515625" bestFit="1" customWidth="1"/>
    <col min="7692" max="7692" width="5.85546875" bestFit="1" customWidth="1"/>
    <col min="7694" max="7694" width="5.85546875" bestFit="1" customWidth="1"/>
    <col min="7696" max="7696" width="5.85546875" bestFit="1" customWidth="1"/>
    <col min="7698" max="7698" width="5.85546875" bestFit="1" customWidth="1"/>
    <col min="7702" max="7702" width="5.85546875" bestFit="1" customWidth="1"/>
    <col min="7705" max="7705" width="11.28515625" customWidth="1"/>
    <col min="7938" max="7938" width="29.28515625" customWidth="1"/>
    <col min="7940" max="7940" width="8.140625" bestFit="1" customWidth="1"/>
    <col min="7941" max="7941" width="9.85546875" customWidth="1"/>
    <col min="7942" max="7942" width="5.85546875" bestFit="1" customWidth="1"/>
    <col min="7944" max="7944" width="5.85546875" bestFit="1" customWidth="1"/>
    <col min="7946" max="7946" width="5.85546875" bestFit="1" customWidth="1"/>
    <col min="7947" max="7947" width="10.28515625" bestFit="1" customWidth="1"/>
    <col min="7948" max="7948" width="5.85546875" bestFit="1" customWidth="1"/>
    <col min="7950" max="7950" width="5.85546875" bestFit="1" customWidth="1"/>
    <col min="7952" max="7952" width="5.85546875" bestFit="1" customWidth="1"/>
    <col min="7954" max="7954" width="5.85546875" bestFit="1" customWidth="1"/>
    <col min="7958" max="7958" width="5.85546875" bestFit="1" customWidth="1"/>
    <col min="7961" max="7961" width="11.28515625" customWidth="1"/>
    <col min="8194" max="8194" width="29.28515625" customWidth="1"/>
    <col min="8196" max="8196" width="8.140625" bestFit="1" customWidth="1"/>
    <col min="8197" max="8197" width="9.85546875" customWidth="1"/>
    <col min="8198" max="8198" width="5.85546875" bestFit="1" customWidth="1"/>
    <col min="8200" max="8200" width="5.85546875" bestFit="1" customWidth="1"/>
    <col min="8202" max="8202" width="5.85546875" bestFit="1" customWidth="1"/>
    <col min="8203" max="8203" width="10.28515625" bestFit="1" customWidth="1"/>
    <col min="8204" max="8204" width="5.85546875" bestFit="1" customWidth="1"/>
    <col min="8206" max="8206" width="5.85546875" bestFit="1" customWidth="1"/>
    <col min="8208" max="8208" width="5.85546875" bestFit="1" customWidth="1"/>
    <col min="8210" max="8210" width="5.85546875" bestFit="1" customWidth="1"/>
    <col min="8214" max="8214" width="5.85546875" bestFit="1" customWidth="1"/>
    <col min="8217" max="8217" width="11.28515625" customWidth="1"/>
    <col min="8450" max="8450" width="29.28515625" customWidth="1"/>
    <col min="8452" max="8452" width="8.140625" bestFit="1" customWidth="1"/>
    <col min="8453" max="8453" width="9.85546875" customWidth="1"/>
    <col min="8454" max="8454" width="5.85546875" bestFit="1" customWidth="1"/>
    <col min="8456" max="8456" width="5.85546875" bestFit="1" customWidth="1"/>
    <col min="8458" max="8458" width="5.85546875" bestFit="1" customWidth="1"/>
    <col min="8459" max="8459" width="10.28515625" bestFit="1" customWidth="1"/>
    <col min="8460" max="8460" width="5.85546875" bestFit="1" customWidth="1"/>
    <col min="8462" max="8462" width="5.85546875" bestFit="1" customWidth="1"/>
    <col min="8464" max="8464" width="5.85546875" bestFit="1" customWidth="1"/>
    <col min="8466" max="8466" width="5.85546875" bestFit="1" customWidth="1"/>
    <col min="8470" max="8470" width="5.85546875" bestFit="1" customWidth="1"/>
    <col min="8473" max="8473" width="11.28515625" customWidth="1"/>
    <col min="8706" max="8706" width="29.28515625" customWidth="1"/>
    <col min="8708" max="8708" width="8.140625" bestFit="1" customWidth="1"/>
    <col min="8709" max="8709" width="9.85546875" customWidth="1"/>
    <col min="8710" max="8710" width="5.85546875" bestFit="1" customWidth="1"/>
    <col min="8712" max="8712" width="5.85546875" bestFit="1" customWidth="1"/>
    <col min="8714" max="8714" width="5.85546875" bestFit="1" customWidth="1"/>
    <col min="8715" max="8715" width="10.28515625" bestFit="1" customWidth="1"/>
    <col min="8716" max="8716" width="5.85546875" bestFit="1" customWidth="1"/>
    <col min="8718" max="8718" width="5.85546875" bestFit="1" customWidth="1"/>
    <col min="8720" max="8720" width="5.85546875" bestFit="1" customWidth="1"/>
    <col min="8722" max="8722" width="5.85546875" bestFit="1" customWidth="1"/>
    <col min="8726" max="8726" width="5.85546875" bestFit="1" customWidth="1"/>
    <col min="8729" max="8729" width="11.28515625" customWidth="1"/>
    <col min="8962" max="8962" width="29.28515625" customWidth="1"/>
    <col min="8964" max="8964" width="8.140625" bestFit="1" customWidth="1"/>
    <col min="8965" max="8965" width="9.85546875" customWidth="1"/>
    <col min="8966" max="8966" width="5.85546875" bestFit="1" customWidth="1"/>
    <col min="8968" max="8968" width="5.85546875" bestFit="1" customWidth="1"/>
    <col min="8970" max="8970" width="5.85546875" bestFit="1" customWidth="1"/>
    <col min="8971" max="8971" width="10.28515625" bestFit="1" customWidth="1"/>
    <col min="8972" max="8972" width="5.85546875" bestFit="1" customWidth="1"/>
    <col min="8974" max="8974" width="5.85546875" bestFit="1" customWidth="1"/>
    <col min="8976" max="8976" width="5.85546875" bestFit="1" customWidth="1"/>
    <col min="8978" max="8978" width="5.85546875" bestFit="1" customWidth="1"/>
    <col min="8982" max="8982" width="5.85546875" bestFit="1" customWidth="1"/>
    <col min="8985" max="8985" width="11.28515625" customWidth="1"/>
    <col min="9218" max="9218" width="29.28515625" customWidth="1"/>
    <col min="9220" max="9220" width="8.140625" bestFit="1" customWidth="1"/>
    <col min="9221" max="9221" width="9.85546875" customWidth="1"/>
    <col min="9222" max="9222" width="5.85546875" bestFit="1" customWidth="1"/>
    <col min="9224" max="9224" width="5.85546875" bestFit="1" customWidth="1"/>
    <col min="9226" max="9226" width="5.85546875" bestFit="1" customWidth="1"/>
    <col min="9227" max="9227" width="10.28515625" bestFit="1" customWidth="1"/>
    <col min="9228" max="9228" width="5.85546875" bestFit="1" customWidth="1"/>
    <col min="9230" max="9230" width="5.85546875" bestFit="1" customWidth="1"/>
    <col min="9232" max="9232" width="5.85546875" bestFit="1" customWidth="1"/>
    <col min="9234" max="9234" width="5.85546875" bestFit="1" customWidth="1"/>
    <col min="9238" max="9238" width="5.85546875" bestFit="1" customWidth="1"/>
    <col min="9241" max="9241" width="11.28515625" customWidth="1"/>
    <col min="9474" max="9474" width="29.28515625" customWidth="1"/>
    <col min="9476" max="9476" width="8.140625" bestFit="1" customWidth="1"/>
    <col min="9477" max="9477" width="9.85546875" customWidth="1"/>
    <col min="9478" max="9478" width="5.85546875" bestFit="1" customWidth="1"/>
    <col min="9480" max="9480" width="5.85546875" bestFit="1" customWidth="1"/>
    <col min="9482" max="9482" width="5.85546875" bestFit="1" customWidth="1"/>
    <col min="9483" max="9483" width="10.28515625" bestFit="1" customWidth="1"/>
    <col min="9484" max="9484" width="5.85546875" bestFit="1" customWidth="1"/>
    <col min="9486" max="9486" width="5.85546875" bestFit="1" customWidth="1"/>
    <col min="9488" max="9488" width="5.85546875" bestFit="1" customWidth="1"/>
    <col min="9490" max="9490" width="5.85546875" bestFit="1" customWidth="1"/>
    <col min="9494" max="9494" width="5.85546875" bestFit="1" customWidth="1"/>
    <col min="9497" max="9497" width="11.28515625" customWidth="1"/>
    <col min="9730" max="9730" width="29.28515625" customWidth="1"/>
    <col min="9732" max="9732" width="8.140625" bestFit="1" customWidth="1"/>
    <col min="9733" max="9733" width="9.85546875" customWidth="1"/>
    <col min="9734" max="9734" width="5.85546875" bestFit="1" customWidth="1"/>
    <col min="9736" max="9736" width="5.85546875" bestFit="1" customWidth="1"/>
    <col min="9738" max="9738" width="5.85546875" bestFit="1" customWidth="1"/>
    <col min="9739" max="9739" width="10.28515625" bestFit="1" customWidth="1"/>
    <col min="9740" max="9740" width="5.85546875" bestFit="1" customWidth="1"/>
    <col min="9742" max="9742" width="5.85546875" bestFit="1" customWidth="1"/>
    <col min="9744" max="9744" width="5.85546875" bestFit="1" customWidth="1"/>
    <col min="9746" max="9746" width="5.85546875" bestFit="1" customWidth="1"/>
    <col min="9750" max="9750" width="5.85546875" bestFit="1" customWidth="1"/>
    <col min="9753" max="9753" width="11.28515625" customWidth="1"/>
    <col min="9986" max="9986" width="29.28515625" customWidth="1"/>
    <col min="9988" max="9988" width="8.140625" bestFit="1" customWidth="1"/>
    <col min="9989" max="9989" width="9.85546875" customWidth="1"/>
    <col min="9990" max="9990" width="5.85546875" bestFit="1" customWidth="1"/>
    <col min="9992" max="9992" width="5.85546875" bestFit="1" customWidth="1"/>
    <col min="9994" max="9994" width="5.85546875" bestFit="1" customWidth="1"/>
    <col min="9995" max="9995" width="10.28515625" bestFit="1" customWidth="1"/>
    <col min="9996" max="9996" width="5.85546875" bestFit="1" customWidth="1"/>
    <col min="9998" max="9998" width="5.85546875" bestFit="1" customWidth="1"/>
    <col min="10000" max="10000" width="5.85546875" bestFit="1" customWidth="1"/>
    <col min="10002" max="10002" width="5.85546875" bestFit="1" customWidth="1"/>
    <col min="10006" max="10006" width="5.85546875" bestFit="1" customWidth="1"/>
    <col min="10009" max="10009" width="11.28515625" customWidth="1"/>
    <col min="10242" max="10242" width="29.28515625" customWidth="1"/>
    <col min="10244" max="10244" width="8.140625" bestFit="1" customWidth="1"/>
    <col min="10245" max="10245" width="9.85546875" customWidth="1"/>
    <col min="10246" max="10246" width="5.85546875" bestFit="1" customWidth="1"/>
    <col min="10248" max="10248" width="5.85546875" bestFit="1" customWidth="1"/>
    <col min="10250" max="10250" width="5.85546875" bestFit="1" customWidth="1"/>
    <col min="10251" max="10251" width="10.28515625" bestFit="1" customWidth="1"/>
    <col min="10252" max="10252" width="5.85546875" bestFit="1" customWidth="1"/>
    <col min="10254" max="10254" width="5.85546875" bestFit="1" customWidth="1"/>
    <col min="10256" max="10256" width="5.85546875" bestFit="1" customWidth="1"/>
    <col min="10258" max="10258" width="5.85546875" bestFit="1" customWidth="1"/>
    <col min="10262" max="10262" width="5.85546875" bestFit="1" customWidth="1"/>
    <col min="10265" max="10265" width="11.28515625" customWidth="1"/>
    <col min="10498" max="10498" width="29.28515625" customWidth="1"/>
    <col min="10500" max="10500" width="8.140625" bestFit="1" customWidth="1"/>
    <col min="10501" max="10501" width="9.85546875" customWidth="1"/>
    <col min="10502" max="10502" width="5.85546875" bestFit="1" customWidth="1"/>
    <col min="10504" max="10504" width="5.85546875" bestFit="1" customWidth="1"/>
    <col min="10506" max="10506" width="5.85546875" bestFit="1" customWidth="1"/>
    <col min="10507" max="10507" width="10.28515625" bestFit="1" customWidth="1"/>
    <col min="10508" max="10508" width="5.85546875" bestFit="1" customWidth="1"/>
    <col min="10510" max="10510" width="5.85546875" bestFit="1" customWidth="1"/>
    <col min="10512" max="10512" width="5.85546875" bestFit="1" customWidth="1"/>
    <col min="10514" max="10514" width="5.85546875" bestFit="1" customWidth="1"/>
    <col min="10518" max="10518" width="5.85546875" bestFit="1" customWidth="1"/>
    <col min="10521" max="10521" width="11.28515625" customWidth="1"/>
    <col min="10754" max="10754" width="29.28515625" customWidth="1"/>
    <col min="10756" max="10756" width="8.140625" bestFit="1" customWidth="1"/>
    <col min="10757" max="10757" width="9.85546875" customWidth="1"/>
    <col min="10758" max="10758" width="5.85546875" bestFit="1" customWidth="1"/>
    <col min="10760" max="10760" width="5.85546875" bestFit="1" customWidth="1"/>
    <col min="10762" max="10762" width="5.85546875" bestFit="1" customWidth="1"/>
    <col min="10763" max="10763" width="10.28515625" bestFit="1" customWidth="1"/>
    <col min="10764" max="10764" width="5.85546875" bestFit="1" customWidth="1"/>
    <col min="10766" max="10766" width="5.85546875" bestFit="1" customWidth="1"/>
    <col min="10768" max="10768" width="5.85546875" bestFit="1" customWidth="1"/>
    <col min="10770" max="10770" width="5.85546875" bestFit="1" customWidth="1"/>
    <col min="10774" max="10774" width="5.85546875" bestFit="1" customWidth="1"/>
    <col min="10777" max="10777" width="11.28515625" customWidth="1"/>
    <col min="11010" max="11010" width="29.28515625" customWidth="1"/>
    <col min="11012" max="11012" width="8.140625" bestFit="1" customWidth="1"/>
    <col min="11013" max="11013" width="9.85546875" customWidth="1"/>
    <col min="11014" max="11014" width="5.85546875" bestFit="1" customWidth="1"/>
    <col min="11016" max="11016" width="5.85546875" bestFit="1" customWidth="1"/>
    <col min="11018" max="11018" width="5.85546875" bestFit="1" customWidth="1"/>
    <col min="11019" max="11019" width="10.28515625" bestFit="1" customWidth="1"/>
    <col min="11020" max="11020" width="5.85546875" bestFit="1" customWidth="1"/>
    <col min="11022" max="11022" width="5.85546875" bestFit="1" customWidth="1"/>
    <col min="11024" max="11024" width="5.85546875" bestFit="1" customWidth="1"/>
    <col min="11026" max="11026" width="5.85546875" bestFit="1" customWidth="1"/>
    <col min="11030" max="11030" width="5.85546875" bestFit="1" customWidth="1"/>
    <col min="11033" max="11033" width="11.28515625" customWidth="1"/>
    <col min="11266" max="11266" width="29.28515625" customWidth="1"/>
    <col min="11268" max="11268" width="8.140625" bestFit="1" customWidth="1"/>
    <col min="11269" max="11269" width="9.85546875" customWidth="1"/>
    <col min="11270" max="11270" width="5.85546875" bestFit="1" customWidth="1"/>
    <col min="11272" max="11272" width="5.85546875" bestFit="1" customWidth="1"/>
    <col min="11274" max="11274" width="5.85546875" bestFit="1" customWidth="1"/>
    <col min="11275" max="11275" width="10.28515625" bestFit="1" customWidth="1"/>
    <col min="11276" max="11276" width="5.85546875" bestFit="1" customWidth="1"/>
    <col min="11278" max="11278" width="5.85546875" bestFit="1" customWidth="1"/>
    <col min="11280" max="11280" width="5.85546875" bestFit="1" customWidth="1"/>
    <col min="11282" max="11282" width="5.85546875" bestFit="1" customWidth="1"/>
    <col min="11286" max="11286" width="5.85546875" bestFit="1" customWidth="1"/>
    <col min="11289" max="11289" width="11.28515625" customWidth="1"/>
    <col min="11522" max="11522" width="29.28515625" customWidth="1"/>
    <col min="11524" max="11524" width="8.140625" bestFit="1" customWidth="1"/>
    <col min="11525" max="11525" width="9.85546875" customWidth="1"/>
    <col min="11526" max="11526" width="5.85546875" bestFit="1" customWidth="1"/>
    <col min="11528" max="11528" width="5.85546875" bestFit="1" customWidth="1"/>
    <col min="11530" max="11530" width="5.85546875" bestFit="1" customWidth="1"/>
    <col min="11531" max="11531" width="10.28515625" bestFit="1" customWidth="1"/>
    <col min="11532" max="11532" width="5.85546875" bestFit="1" customWidth="1"/>
    <col min="11534" max="11534" width="5.85546875" bestFit="1" customWidth="1"/>
    <col min="11536" max="11536" width="5.85546875" bestFit="1" customWidth="1"/>
    <col min="11538" max="11538" width="5.85546875" bestFit="1" customWidth="1"/>
    <col min="11542" max="11542" width="5.85546875" bestFit="1" customWidth="1"/>
    <col min="11545" max="11545" width="11.28515625" customWidth="1"/>
    <col min="11778" max="11778" width="29.28515625" customWidth="1"/>
    <col min="11780" max="11780" width="8.140625" bestFit="1" customWidth="1"/>
    <col min="11781" max="11781" width="9.85546875" customWidth="1"/>
    <col min="11782" max="11782" width="5.85546875" bestFit="1" customWidth="1"/>
    <col min="11784" max="11784" width="5.85546875" bestFit="1" customWidth="1"/>
    <col min="11786" max="11786" width="5.85546875" bestFit="1" customWidth="1"/>
    <col min="11787" max="11787" width="10.28515625" bestFit="1" customWidth="1"/>
    <col min="11788" max="11788" width="5.85546875" bestFit="1" customWidth="1"/>
    <col min="11790" max="11790" width="5.85546875" bestFit="1" customWidth="1"/>
    <col min="11792" max="11792" width="5.85546875" bestFit="1" customWidth="1"/>
    <col min="11794" max="11794" width="5.85546875" bestFit="1" customWidth="1"/>
    <col min="11798" max="11798" width="5.85546875" bestFit="1" customWidth="1"/>
    <col min="11801" max="11801" width="11.28515625" customWidth="1"/>
    <col min="12034" max="12034" width="29.28515625" customWidth="1"/>
    <col min="12036" max="12036" width="8.140625" bestFit="1" customWidth="1"/>
    <col min="12037" max="12037" width="9.85546875" customWidth="1"/>
    <col min="12038" max="12038" width="5.85546875" bestFit="1" customWidth="1"/>
    <col min="12040" max="12040" width="5.85546875" bestFit="1" customWidth="1"/>
    <col min="12042" max="12042" width="5.85546875" bestFit="1" customWidth="1"/>
    <col min="12043" max="12043" width="10.28515625" bestFit="1" customWidth="1"/>
    <col min="12044" max="12044" width="5.85546875" bestFit="1" customWidth="1"/>
    <col min="12046" max="12046" width="5.85546875" bestFit="1" customWidth="1"/>
    <col min="12048" max="12048" width="5.85546875" bestFit="1" customWidth="1"/>
    <col min="12050" max="12050" width="5.85546875" bestFit="1" customWidth="1"/>
    <col min="12054" max="12054" width="5.85546875" bestFit="1" customWidth="1"/>
    <col min="12057" max="12057" width="11.28515625" customWidth="1"/>
    <col min="12290" max="12290" width="29.28515625" customWidth="1"/>
    <col min="12292" max="12292" width="8.140625" bestFit="1" customWidth="1"/>
    <col min="12293" max="12293" width="9.85546875" customWidth="1"/>
    <col min="12294" max="12294" width="5.85546875" bestFit="1" customWidth="1"/>
    <col min="12296" max="12296" width="5.85546875" bestFit="1" customWidth="1"/>
    <col min="12298" max="12298" width="5.85546875" bestFit="1" customWidth="1"/>
    <col min="12299" max="12299" width="10.28515625" bestFit="1" customWidth="1"/>
    <col min="12300" max="12300" width="5.85546875" bestFit="1" customWidth="1"/>
    <col min="12302" max="12302" width="5.85546875" bestFit="1" customWidth="1"/>
    <col min="12304" max="12304" width="5.85546875" bestFit="1" customWidth="1"/>
    <col min="12306" max="12306" width="5.85546875" bestFit="1" customWidth="1"/>
    <col min="12310" max="12310" width="5.85546875" bestFit="1" customWidth="1"/>
    <col min="12313" max="12313" width="11.28515625" customWidth="1"/>
    <col min="12546" max="12546" width="29.28515625" customWidth="1"/>
    <col min="12548" max="12548" width="8.140625" bestFit="1" customWidth="1"/>
    <col min="12549" max="12549" width="9.85546875" customWidth="1"/>
    <col min="12550" max="12550" width="5.85546875" bestFit="1" customWidth="1"/>
    <col min="12552" max="12552" width="5.85546875" bestFit="1" customWidth="1"/>
    <col min="12554" max="12554" width="5.85546875" bestFit="1" customWidth="1"/>
    <col min="12555" max="12555" width="10.28515625" bestFit="1" customWidth="1"/>
    <col min="12556" max="12556" width="5.85546875" bestFit="1" customWidth="1"/>
    <col min="12558" max="12558" width="5.85546875" bestFit="1" customWidth="1"/>
    <col min="12560" max="12560" width="5.85546875" bestFit="1" customWidth="1"/>
    <col min="12562" max="12562" width="5.85546875" bestFit="1" customWidth="1"/>
    <col min="12566" max="12566" width="5.85546875" bestFit="1" customWidth="1"/>
    <col min="12569" max="12569" width="11.28515625" customWidth="1"/>
    <col min="12802" max="12802" width="29.28515625" customWidth="1"/>
    <col min="12804" max="12804" width="8.140625" bestFit="1" customWidth="1"/>
    <col min="12805" max="12805" width="9.85546875" customWidth="1"/>
    <col min="12806" max="12806" width="5.85546875" bestFit="1" customWidth="1"/>
    <col min="12808" max="12808" width="5.85546875" bestFit="1" customWidth="1"/>
    <col min="12810" max="12810" width="5.85546875" bestFit="1" customWidth="1"/>
    <col min="12811" max="12811" width="10.28515625" bestFit="1" customWidth="1"/>
    <col min="12812" max="12812" width="5.85546875" bestFit="1" customWidth="1"/>
    <col min="12814" max="12814" width="5.85546875" bestFit="1" customWidth="1"/>
    <col min="12816" max="12816" width="5.85546875" bestFit="1" customWidth="1"/>
    <col min="12818" max="12818" width="5.85546875" bestFit="1" customWidth="1"/>
    <col min="12822" max="12822" width="5.85546875" bestFit="1" customWidth="1"/>
    <col min="12825" max="12825" width="11.28515625" customWidth="1"/>
    <col min="13058" max="13058" width="29.28515625" customWidth="1"/>
    <col min="13060" max="13060" width="8.140625" bestFit="1" customWidth="1"/>
    <col min="13061" max="13061" width="9.85546875" customWidth="1"/>
    <col min="13062" max="13062" width="5.85546875" bestFit="1" customWidth="1"/>
    <col min="13064" max="13064" width="5.85546875" bestFit="1" customWidth="1"/>
    <col min="13066" max="13066" width="5.85546875" bestFit="1" customWidth="1"/>
    <col min="13067" max="13067" width="10.28515625" bestFit="1" customWidth="1"/>
    <col min="13068" max="13068" width="5.85546875" bestFit="1" customWidth="1"/>
    <col min="13070" max="13070" width="5.85546875" bestFit="1" customWidth="1"/>
    <col min="13072" max="13072" width="5.85546875" bestFit="1" customWidth="1"/>
    <col min="13074" max="13074" width="5.85546875" bestFit="1" customWidth="1"/>
    <col min="13078" max="13078" width="5.85546875" bestFit="1" customWidth="1"/>
    <col min="13081" max="13081" width="11.28515625" customWidth="1"/>
    <col min="13314" max="13314" width="29.28515625" customWidth="1"/>
    <col min="13316" max="13316" width="8.140625" bestFit="1" customWidth="1"/>
    <col min="13317" max="13317" width="9.85546875" customWidth="1"/>
    <col min="13318" max="13318" width="5.85546875" bestFit="1" customWidth="1"/>
    <col min="13320" max="13320" width="5.85546875" bestFit="1" customWidth="1"/>
    <col min="13322" max="13322" width="5.85546875" bestFit="1" customWidth="1"/>
    <col min="13323" max="13323" width="10.28515625" bestFit="1" customWidth="1"/>
    <col min="13324" max="13324" width="5.85546875" bestFit="1" customWidth="1"/>
    <col min="13326" max="13326" width="5.85546875" bestFit="1" customWidth="1"/>
    <col min="13328" max="13328" width="5.85546875" bestFit="1" customWidth="1"/>
    <col min="13330" max="13330" width="5.85546875" bestFit="1" customWidth="1"/>
    <col min="13334" max="13334" width="5.85546875" bestFit="1" customWidth="1"/>
    <col min="13337" max="13337" width="11.28515625" customWidth="1"/>
    <col min="13570" max="13570" width="29.28515625" customWidth="1"/>
    <col min="13572" max="13572" width="8.140625" bestFit="1" customWidth="1"/>
    <col min="13573" max="13573" width="9.85546875" customWidth="1"/>
    <col min="13574" max="13574" width="5.85546875" bestFit="1" customWidth="1"/>
    <col min="13576" max="13576" width="5.85546875" bestFit="1" customWidth="1"/>
    <col min="13578" max="13578" width="5.85546875" bestFit="1" customWidth="1"/>
    <col min="13579" max="13579" width="10.28515625" bestFit="1" customWidth="1"/>
    <col min="13580" max="13580" width="5.85546875" bestFit="1" customWidth="1"/>
    <col min="13582" max="13582" width="5.85546875" bestFit="1" customWidth="1"/>
    <col min="13584" max="13584" width="5.85546875" bestFit="1" customWidth="1"/>
    <col min="13586" max="13586" width="5.85546875" bestFit="1" customWidth="1"/>
    <col min="13590" max="13590" width="5.85546875" bestFit="1" customWidth="1"/>
    <col min="13593" max="13593" width="11.28515625" customWidth="1"/>
    <col min="13826" max="13826" width="29.28515625" customWidth="1"/>
    <col min="13828" max="13828" width="8.140625" bestFit="1" customWidth="1"/>
    <col min="13829" max="13829" width="9.85546875" customWidth="1"/>
    <col min="13830" max="13830" width="5.85546875" bestFit="1" customWidth="1"/>
    <col min="13832" max="13832" width="5.85546875" bestFit="1" customWidth="1"/>
    <col min="13834" max="13834" width="5.85546875" bestFit="1" customWidth="1"/>
    <col min="13835" max="13835" width="10.28515625" bestFit="1" customWidth="1"/>
    <col min="13836" max="13836" width="5.85546875" bestFit="1" customWidth="1"/>
    <col min="13838" max="13838" width="5.85546875" bestFit="1" customWidth="1"/>
    <col min="13840" max="13840" width="5.85546875" bestFit="1" customWidth="1"/>
    <col min="13842" max="13842" width="5.85546875" bestFit="1" customWidth="1"/>
    <col min="13846" max="13846" width="5.85546875" bestFit="1" customWidth="1"/>
    <col min="13849" max="13849" width="11.28515625" customWidth="1"/>
    <col min="14082" max="14082" width="29.28515625" customWidth="1"/>
    <col min="14084" max="14084" width="8.140625" bestFit="1" customWidth="1"/>
    <col min="14085" max="14085" width="9.85546875" customWidth="1"/>
    <col min="14086" max="14086" width="5.85546875" bestFit="1" customWidth="1"/>
    <col min="14088" max="14088" width="5.85546875" bestFit="1" customWidth="1"/>
    <col min="14090" max="14090" width="5.85546875" bestFit="1" customWidth="1"/>
    <col min="14091" max="14091" width="10.28515625" bestFit="1" customWidth="1"/>
    <col min="14092" max="14092" width="5.85546875" bestFit="1" customWidth="1"/>
    <col min="14094" max="14094" width="5.85546875" bestFit="1" customWidth="1"/>
    <col min="14096" max="14096" width="5.85546875" bestFit="1" customWidth="1"/>
    <col min="14098" max="14098" width="5.85546875" bestFit="1" customWidth="1"/>
    <col min="14102" max="14102" width="5.85546875" bestFit="1" customWidth="1"/>
    <col min="14105" max="14105" width="11.28515625" customWidth="1"/>
    <col min="14338" max="14338" width="29.28515625" customWidth="1"/>
    <col min="14340" max="14340" width="8.140625" bestFit="1" customWidth="1"/>
    <col min="14341" max="14341" width="9.85546875" customWidth="1"/>
    <col min="14342" max="14342" width="5.85546875" bestFit="1" customWidth="1"/>
    <col min="14344" max="14344" width="5.85546875" bestFit="1" customWidth="1"/>
    <col min="14346" max="14346" width="5.85546875" bestFit="1" customWidth="1"/>
    <col min="14347" max="14347" width="10.28515625" bestFit="1" customWidth="1"/>
    <col min="14348" max="14348" width="5.85546875" bestFit="1" customWidth="1"/>
    <col min="14350" max="14350" width="5.85546875" bestFit="1" customWidth="1"/>
    <col min="14352" max="14352" width="5.85546875" bestFit="1" customWidth="1"/>
    <col min="14354" max="14354" width="5.85546875" bestFit="1" customWidth="1"/>
    <col min="14358" max="14358" width="5.85546875" bestFit="1" customWidth="1"/>
    <col min="14361" max="14361" width="11.28515625" customWidth="1"/>
    <col min="14594" max="14594" width="29.28515625" customWidth="1"/>
    <col min="14596" max="14596" width="8.140625" bestFit="1" customWidth="1"/>
    <col min="14597" max="14597" width="9.85546875" customWidth="1"/>
    <col min="14598" max="14598" width="5.85546875" bestFit="1" customWidth="1"/>
    <col min="14600" max="14600" width="5.85546875" bestFit="1" customWidth="1"/>
    <col min="14602" max="14602" width="5.85546875" bestFit="1" customWidth="1"/>
    <col min="14603" max="14603" width="10.28515625" bestFit="1" customWidth="1"/>
    <col min="14604" max="14604" width="5.85546875" bestFit="1" customWidth="1"/>
    <col min="14606" max="14606" width="5.85546875" bestFit="1" customWidth="1"/>
    <col min="14608" max="14608" width="5.85546875" bestFit="1" customWidth="1"/>
    <col min="14610" max="14610" width="5.85546875" bestFit="1" customWidth="1"/>
    <col min="14614" max="14614" width="5.85546875" bestFit="1" customWidth="1"/>
    <col min="14617" max="14617" width="11.28515625" customWidth="1"/>
    <col min="14850" max="14850" width="29.28515625" customWidth="1"/>
    <col min="14852" max="14852" width="8.140625" bestFit="1" customWidth="1"/>
    <col min="14853" max="14853" width="9.85546875" customWidth="1"/>
    <col min="14854" max="14854" width="5.85546875" bestFit="1" customWidth="1"/>
    <col min="14856" max="14856" width="5.85546875" bestFit="1" customWidth="1"/>
    <col min="14858" max="14858" width="5.85546875" bestFit="1" customWidth="1"/>
    <col min="14859" max="14859" width="10.28515625" bestFit="1" customWidth="1"/>
    <col min="14860" max="14860" width="5.85546875" bestFit="1" customWidth="1"/>
    <col min="14862" max="14862" width="5.85546875" bestFit="1" customWidth="1"/>
    <col min="14864" max="14864" width="5.85546875" bestFit="1" customWidth="1"/>
    <col min="14866" max="14866" width="5.85546875" bestFit="1" customWidth="1"/>
    <col min="14870" max="14870" width="5.85546875" bestFit="1" customWidth="1"/>
    <col min="14873" max="14873" width="11.28515625" customWidth="1"/>
    <col min="15106" max="15106" width="29.28515625" customWidth="1"/>
    <col min="15108" max="15108" width="8.140625" bestFit="1" customWidth="1"/>
    <col min="15109" max="15109" width="9.85546875" customWidth="1"/>
    <col min="15110" max="15110" width="5.85546875" bestFit="1" customWidth="1"/>
    <col min="15112" max="15112" width="5.85546875" bestFit="1" customWidth="1"/>
    <col min="15114" max="15114" width="5.85546875" bestFit="1" customWidth="1"/>
    <col min="15115" max="15115" width="10.28515625" bestFit="1" customWidth="1"/>
    <col min="15116" max="15116" width="5.85546875" bestFit="1" customWidth="1"/>
    <col min="15118" max="15118" width="5.85546875" bestFit="1" customWidth="1"/>
    <col min="15120" max="15120" width="5.85546875" bestFit="1" customWidth="1"/>
    <col min="15122" max="15122" width="5.85546875" bestFit="1" customWidth="1"/>
    <col min="15126" max="15126" width="5.85546875" bestFit="1" customWidth="1"/>
    <col min="15129" max="15129" width="11.28515625" customWidth="1"/>
    <col min="15362" max="15362" width="29.28515625" customWidth="1"/>
    <col min="15364" max="15364" width="8.140625" bestFit="1" customWidth="1"/>
    <col min="15365" max="15365" width="9.85546875" customWidth="1"/>
    <col min="15366" max="15366" width="5.85546875" bestFit="1" customWidth="1"/>
    <col min="15368" max="15368" width="5.85546875" bestFit="1" customWidth="1"/>
    <col min="15370" max="15370" width="5.85546875" bestFit="1" customWidth="1"/>
    <col min="15371" max="15371" width="10.28515625" bestFit="1" customWidth="1"/>
    <col min="15372" max="15372" width="5.85546875" bestFit="1" customWidth="1"/>
    <col min="15374" max="15374" width="5.85546875" bestFit="1" customWidth="1"/>
    <col min="15376" max="15376" width="5.85546875" bestFit="1" customWidth="1"/>
    <col min="15378" max="15378" width="5.85546875" bestFit="1" customWidth="1"/>
    <col min="15382" max="15382" width="5.85546875" bestFit="1" customWidth="1"/>
    <col min="15385" max="15385" width="11.28515625" customWidth="1"/>
    <col min="15618" max="15618" width="29.28515625" customWidth="1"/>
    <col min="15620" max="15620" width="8.140625" bestFit="1" customWidth="1"/>
    <col min="15621" max="15621" width="9.85546875" customWidth="1"/>
    <col min="15622" max="15622" width="5.85546875" bestFit="1" customWidth="1"/>
    <col min="15624" max="15624" width="5.85546875" bestFit="1" customWidth="1"/>
    <col min="15626" max="15626" width="5.85546875" bestFit="1" customWidth="1"/>
    <col min="15627" max="15627" width="10.28515625" bestFit="1" customWidth="1"/>
    <col min="15628" max="15628" width="5.85546875" bestFit="1" customWidth="1"/>
    <col min="15630" max="15630" width="5.85546875" bestFit="1" customWidth="1"/>
    <col min="15632" max="15632" width="5.85546875" bestFit="1" customWidth="1"/>
    <col min="15634" max="15634" width="5.85546875" bestFit="1" customWidth="1"/>
    <col min="15638" max="15638" width="5.85546875" bestFit="1" customWidth="1"/>
    <col min="15641" max="15641" width="11.28515625" customWidth="1"/>
    <col min="15874" max="15874" width="29.28515625" customWidth="1"/>
    <col min="15876" max="15876" width="8.140625" bestFit="1" customWidth="1"/>
    <col min="15877" max="15877" width="9.85546875" customWidth="1"/>
    <col min="15878" max="15878" width="5.85546875" bestFit="1" customWidth="1"/>
    <col min="15880" max="15880" width="5.85546875" bestFit="1" customWidth="1"/>
    <col min="15882" max="15882" width="5.85546875" bestFit="1" customWidth="1"/>
    <col min="15883" max="15883" width="10.28515625" bestFit="1" customWidth="1"/>
    <col min="15884" max="15884" width="5.85546875" bestFit="1" customWidth="1"/>
    <col min="15886" max="15886" width="5.85546875" bestFit="1" customWidth="1"/>
    <col min="15888" max="15888" width="5.85546875" bestFit="1" customWidth="1"/>
    <col min="15890" max="15890" width="5.85546875" bestFit="1" customWidth="1"/>
    <col min="15894" max="15894" width="5.85546875" bestFit="1" customWidth="1"/>
    <col min="15897" max="15897" width="11.28515625" customWidth="1"/>
    <col min="16130" max="16130" width="29.28515625" customWidth="1"/>
    <col min="16132" max="16132" width="8.140625" bestFit="1" customWidth="1"/>
    <col min="16133" max="16133" width="9.85546875" customWidth="1"/>
    <col min="16134" max="16134" width="5.85546875" bestFit="1" customWidth="1"/>
    <col min="16136" max="16136" width="5.85546875" bestFit="1" customWidth="1"/>
    <col min="16138" max="16138" width="5.85546875" bestFit="1" customWidth="1"/>
    <col min="16139" max="16139" width="10.28515625" bestFit="1" customWidth="1"/>
    <col min="16140" max="16140" width="5.85546875" bestFit="1" customWidth="1"/>
    <col min="16142" max="16142" width="5.85546875" bestFit="1" customWidth="1"/>
    <col min="16144" max="16144" width="5.85546875" bestFit="1" customWidth="1"/>
    <col min="16146" max="16146" width="5.85546875" bestFit="1" customWidth="1"/>
    <col min="16150" max="16150" width="5.85546875" bestFit="1" customWidth="1"/>
    <col min="16153" max="16153" width="11.28515625" customWidth="1"/>
  </cols>
  <sheetData>
    <row r="1" spans="2:25" ht="18.75" x14ac:dyDescent="0.3">
      <c r="B1" s="36" t="s">
        <v>40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2:25" ht="16.149999999999999" customHeight="1" x14ac:dyDescent="0.25">
      <c r="B2" t="s">
        <v>39</v>
      </c>
      <c r="K2" s="37">
        <v>44007</v>
      </c>
      <c r="L2" s="37"/>
    </row>
    <row r="3" spans="2:25" ht="16.149999999999999" customHeight="1" thickBot="1" x14ac:dyDescent="0.3">
      <c r="K3" s="2"/>
    </row>
    <row r="4" spans="2:25" ht="20.25" thickTop="1" thickBot="1" x14ac:dyDescent="0.35">
      <c r="B4" s="38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/>
    </row>
    <row r="5" spans="2:25" ht="40.15" customHeight="1" thickTop="1" x14ac:dyDescent="0.25">
      <c r="B5" s="41" t="s">
        <v>1</v>
      </c>
      <c r="C5" s="3"/>
      <c r="D5" s="43" t="s">
        <v>2</v>
      </c>
      <c r="E5" s="43"/>
      <c r="F5" s="44" t="s">
        <v>3</v>
      </c>
      <c r="G5" s="45"/>
      <c r="H5" s="43" t="s">
        <v>4</v>
      </c>
      <c r="I5" s="43"/>
      <c r="J5" s="43" t="s">
        <v>5</v>
      </c>
      <c r="K5" s="43"/>
      <c r="L5" s="44" t="s">
        <v>6</v>
      </c>
      <c r="M5" s="45"/>
      <c r="N5" s="43" t="s">
        <v>7</v>
      </c>
      <c r="O5" s="43"/>
      <c r="P5" s="46" t="s">
        <v>8</v>
      </c>
      <c r="Q5" s="47"/>
      <c r="R5" s="44" t="s">
        <v>9</v>
      </c>
      <c r="S5" s="45"/>
      <c r="T5" s="48" t="s">
        <v>10</v>
      </c>
      <c r="U5" s="48"/>
      <c r="V5" s="49" t="s">
        <v>11</v>
      </c>
      <c r="W5" s="50"/>
      <c r="X5" s="51" t="s">
        <v>12</v>
      </c>
      <c r="Y5" s="52"/>
    </row>
    <row r="6" spans="2:25" ht="40.15" customHeight="1" thickBot="1" x14ac:dyDescent="0.3">
      <c r="B6" s="42"/>
      <c r="C6" s="4" t="s">
        <v>13</v>
      </c>
      <c r="D6" s="4" t="s">
        <v>14</v>
      </c>
      <c r="E6" s="4" t="s">
        <v>15</v>
      </c>
      <c r="F6" s="4" t="s">
        <v>14</v>
      </c>
      <c r="G6" s="4" t="s">
        <v>15</v>
      </c>
      <c r="H6" s="4" t="s">
        <v>14</v>
      </c>
      <c r="I6" s="4" t="s">
        <v>15</v>
      </c>
      <c r="J6" s="4" t="s">
        <v>14</v>
      </c>
      <c r="K6" s="4" t="s">
        <v>15</v>
      </c>
      <c r="L6" s="4" t="s">
        <v>14</v>
      </c>
      <c r="M6" s="4" t="s">
        <v>15</v>
      </c>
      <c r="N6" s="4" t="s">
        <v>14</v>
      </c>
      <c r="O6" s="4" t="s">
        <v>15</v>
      </c>
      <c r="P6" s="4" t="s">
        <v>14</v>
      </c>
      <c r="Q6" s="4" t="s">
        <v>15</v>
      </c>
      <c r="R6" s="4" t="s">
        <v>14</v>
      </c>
      <c r="S6" s="4" t="s">
        <v>15</v>
      </c>
      <c r="T6" s="5" t="s">
        <v>14</v>
      </c>
      <c r="U6" s="5" t="s">
        <v>15</v>
      </c>
      <c r="V6" s="4" t="s">
        <v>14</v>
      </c>
      <c r="W6" s="4" t="s">
        <v>15</v>
      </c>
      <c r="X6" s="6" t="s">
        <v>14</v>
      </c>
      <c r="Y6" s="7" t="s">
        <v>16</v>
      </c>
    </row>
    <row r="7" spans="2:25" ht="27" thickTop="1" x14ac:dyDescent="0.25">
      <c r="B7" s="8" t="s">
        <v>17</v>
      </c>
      <c r="C7" s="9" t="s">
        <v>18</v>
      </c>
      <c r="D7" s="9">
        <f>550+450+80+420+1000</f>
        <v>2500</v>
      </c>
      <c r="E7" s="10">
        <f>825+675+548+2877+453.75+453.75+55.79</f>
        <v>5888.29</v>
      </c>
      <c r="F7" s="11">
        <v>3</v>
      </c>
      <c r="G7" s="10">
        <v>73.569999999999993</v>
      </c>
      <c r="H7" s="11">
        <v>50</v>
      </c>
      <c r="I7" s="10">
        <v>423.5</v>
      </c>
      <c r="J7" s="11">
        <f>60+10</f>
        <v>70</v>
      </c>
      <c r="K7" s="10">
        <f>39.69+49.63</f>
        <v>89.32</v>
      </c>
      <c r="L7" s="11">
        <f>50+100+1</f>
        <v>151</v>
      </c>
      <c r="M7" s="10">
        <f>53.58+79.88+423.5</f>
        <v>556.96</v>
      </c>
      <c r="N7" s="12">
        <v>35</v>
      </c>
      <c r="O7" s="12">
        <v>80.7</v>
      </c>
      <c r="P7" s="12">
        <v>30</v>
      </c>
      <c r="Q7" s="13">
        <v>45</v>
      </c>
      <c r="R7" s="11">
        <v>500</v>
      </c>
      <c r="S7" s="10">
        <v>522.41999999999996</v>
      </c>
      <c r="T7" s="10"/>
      <c r="U7" s="10"/>
      <c r="V7" s="12">
        <f>30+50</f>
        <v>80</v>
      </c>
      <c r="W7" s="12">
        <f>181.5+48.4</f>
        <v>229.9</v>
      </c>
      <c r="X7" s="14">
        <f t="shared" ref="X7:Y20" si="0">+D7+F7+H7+J7+L7+N7+P7+R7+V7</f>
        <v>3419</v>
      </c>
      <c r="Y7" s="15">
        <f t="shared" ref="Y7:Y12" si="1">+E7+G7+I7+K7+M7+O7+Q7+S7+W7+U7</f>
        <v>7909.6599999999989</v>
      </c>
    </row>
    <row r="8" spans="2:25" ht="26.25" x14ac:dyDescent="0.25">
      <c r="B8" s="16" t="s">
        <v>19</v>
      </c>
      <c r="C8" s="17" t="s">
        <v>18</v>
      </c>
      <c r="D8" s="17">
        <f>100+100+180+150+50+95+20+100+100</f>
        <v>895</v>
      </c>
      <c r="E8" s="18">
        <f>672+641.3+641.3+630+525+175+332.5+1254.77+141.3+1340.08+453.7+641.3</f>
        <v>7448.25</v>
      </c>
      <c r="F8" s="19"/>
      <c r="G8" s="18"/>
      <c r="H8" s="18"/>
      <c r="I8" s="18"/>
      <c r="J8" s="18"/>
      <c r="K8" s="18"/>
      <c r="L8" s="18"/>
      <c r="M8" s="18"/>
      <c r="N8" s="20"/>
      <c r="O8" s="20"/>
      <c r="P8" s="20"/>
      <c r="Q8" s="21"/>
      <c r="R8" s="18"/>
      <c r="S8" s="18"/>
      <c r="T8" s="18"/>
      <c r="U8" s="18"/>
      <c r="V8" s="20"/>
      <c r="W8" s="20"/>
      <c r="X8" s="22">
        <f t="shared" si="0"/>
        <v>895</v>
      </c>
      <c r="Y8" s="23">
        <f t="shared" si="1"/>
        <v>7448.25</v>
      </c>
    </row>
    <row r="9" spans="2:25" x14ac:dyDescent="0.25">
      <c r="B9" s="16" t="s">
        <v>20</v>
      </c>
      <c r="C9" s="17" t="s">
        <v>18</v>
      </c>
      <c r="D9" s="17"/>
      <c r="E9" s="18"/>
      <c r="F9" s="19">
        <v>6</v>
      </c>
      <c r="G9" s="18">
        <v>32.67</v>
      </c>
      <c r="H9" s="18"/>
      <c r="I9" s="18"/>
      <c r="J9" s="19">
        <v>5</v>
      </c>
      <c r="K9" s="18">
        <v>7.92</v>
      </c>
      <c r="L9" s="18">
        <f>5+7</f>
        <v>12</v>
      </c>
      <c r="M9" s="18">
        <f>59.96+27.24+118.5</f>
        <v>205.7</v>
      </c>
      <c r="N9" s="20">
        <v>20</v>
      </c>
      <c r="O9" s="20">
        <v>44</v>
      </c>
      <c r="P9" s="20">
        <f>5+2+5+1</f>
        <v>13</v>
      </c>
      <c r="Q9" s="21">
        <f>22+22+10+11</f>
        <v>65</v>
      </c>
      <c r="R9" s="18"/>
      <c r="S9" s="18"/>
      <c r="T9" s="24">
        <v>4</v>
      </c>
      <c r="U9" s="24">
        <v>41.11</v>
      </c>
      <c r="V9" s="20"/>
      <c r="W9" s="20"/>
      <c r="X9" s="22">
        <f t="shared" si="0"/>
        <v>56</v>
      </c>
      <c r="Y9" s="35">
        <f t="shared" si="1"/>
        <v>396.4</v>
      </c>
    </row>
    <row r="10" spans="2:25" x14ac:dyDescent="0.25">
      <c r="B10" s="16" t="s">
        <v>21</v>
      </c>
      <c r="C10" s="17" t="s">
        <v>18</v>
      </c>
      <c r="D10" s="17"/>
      <c r="E10" s="18"/>
      <c r="F10" s="18"/>
      <c r="G10" s="18"/>
      <c r="H10" s="19">
        <v>100</v>
      </c>
      <c r="I10" s="18">
        <v>20</v>
      </c>
      <c r="J10" s="18"/>
      <c r="K10" s="18"/>
      <c r="L10" s="18"/>
      <c r="M10" s="18"/>
      <c r="N10" s="20">
        <v>100</v>
      </c>
      <c r="O10" s="20">
        <v>20</v>
      </c>
      <c r="P10" s="20">
        <v>200</v>
      </c>
      <c r="Q10" s="21">
        <v>47</v>
      </c>
      <c r="R10" s="18"/>
      <c r="S10" s="18"/>
      <c r="T10" s="18"/>
      <c r="U10" s="18"/>
      <c r="V10" s="20">
        <v>24</v>
      </c>
      <c r="W10" s="20">
        <v>56.6</v>
      </c>
      <c r="X10" s="22">
        <f t="shared" si="0"/>
        <v>424</v>
      </c>
      <c r="Y10" s="35">
        <f t="shared" si="1"/>
        <v>143.6</v>
      </c>
    </row>
    <row r="11" spans="2:25" ht="38.25" x14ac:dyDescent="0.25">
      <c r="B11" s="25" t="s">
        <v>22</v>
      </c>
      <c r="C11" s="17" t="s">
        <v>23</v>
      </c>
      <c r="D11" s="17">
        <v>1</v>
      </c>
      <c r="E11" s="18">
        <v>4350</v>
      </c>
      <c r="F11" s="18"/>
      <c r="G11" s="18"/>
      <c r="H11" s="18"/>
      <c r="I11" s="18"/>
      <c r="J11" s="18"/>
      <c r="K11" s="18"/>
      <c r="L11" s="18"/>
      <c r="M11" s="18"/>
      <c r="N11" s="20"/>
      <c r="O11" s="20"/>
      <c r="P11" s="20"/>
      <c r="Q11" s="21"/>
      <c r="R11" s="18"/>
      <c r="S11" s="18"/>
      <c r="T11" s="18"/>
      <c r="U11" s="18"/>
      <c r="V11" s="20"/>
      <c r="W11" s="20"/>
      <c r="X11" s="22">
        <f t="shared" si="0"/>
        <v>1</v>
      </c>
      <c r="Y11" s="35">
        <f t="shared" si="1"/>
        <v>4350</v>
      </c>
    </row>
    <row r="12" spans="2:25" x14ac:dyDescent="0.25">
      <c r="B12" s="20" t="s">
        <v>24</v>
      </c>
      <c r="C12" s="17" t="s">
        <v>18</v>
      </c>
      <c r="D12" s="17"/>
      <c r="E12" s="18"/>
      <c r="F12" s="18">
        <v>1</v>
      </c>
      <c r="G12" s="18">
        <v>49.53</v>
      </c>
      <c r="H12" s="18">
        <v>2</v>
      </c>
      <c r="I12" s="18">
        <v>250</v>
      </c>
      <c r="J12" s="18"/>
      <c r="K12" s="18"/>
      <c r="L12" s="18"/>
      <c r="M12" s="18"/>
      <c r="N12" s="20">
        <v>1</v>
      </c>
      <c r="O12" s="21">
        <v>50</v>
      </c>
      <c r="P12" s="20">
        <v>7</v>
      </c>
      <c r="Q12" s="21">
        <v>56.1</v>
      </c>
      <c r="R12" s="19">
        <v>1</v>
      </c>
      <c r="S12" s="18">
        <v>157.30000000000001</v>
      </c>
      <c r="T12" s="18">
        <v>1</v>
      </c>
      <c r="U12" s="18">
        <v>27.52</v>
      </c>
      <c r="V12" s="20"/>
      <c r="W12" s="20"/>
      <c r="X12" s="22">
        <f t="shared" si="0"/>
        <v>12</v>
      </c>
      <c r="Y12" s="35">
        <f t="shared" si="1"/>
        <v>590.45000000000005</v>
      </c>
    </row>
    <row r="13" spans="2:25" ht="51" x14ac:dyDescent="0.25">
      <c r="B13" s="25" t="s">
        <v>25</v>
      </c>
      <c r="C13" s="17"/>
      <c r="D13" s="17"/>
      <c r="E13" s="18">
        <f>148.09+185.74+306.59+70.27</f>
        <v>710.69</v>
      </c>
      <c r="F13" s="18"/>
      <c r="G13" s="18"/>
      <c r="H13" s="18"/>
      <c r="I13" s="18"/>
      <c r="J13" s="18"/>
      <c r="K13" s="18"/>
      <c r="L13" s="18"/>
      <c r="M13" s="18"/>
      <c r="N13" s="20"/>
      <c r="O13" s="20"/>
      <c r="P13" s="20"/>
      <c r="Q13" s="21"/>
      <c r="R13" s="18"/>
      <c r="S13" s="18"/>
      <c r="T13" s="18"/>
      <c r="U13" s="18"/>
      <c r="V13" s="20"/>
      <c r="W13" s="20"/>
      <c r="X13" s="22">
        <f t="shared" si="0"/>
        <v>0</v>
      </c>
      <c r="Y13" s="35">
        <f t="shared" si="0"/>
        <v>710.69</v>
      </c>
    </row>
    <row r="14" spans="2:25" x14ac:dyDescent="0.25">
      <c r="B14" s="25" t="s">
        <v>26</v>
      </c>
      <c r="C14" s="17" t="s">
        <v>18</v>
      </c>
      <c r="D14" s="17">
        <v>25</v>
      </c>
      <c r="E14" s="18">
        <v>605</v>
      </c>
      <c r="F14" s="18"/>
      <c r="G14" s="18"/>
      <c r="H14" s="18"/>
      <c r="I14" s="18"/>
      <c r="J14" s="18"/>
      <c r="K14" s="18"/>
      <c r="L14" s="18"/>
      <c r="M14" s="18"/>
      <c r="N14" s="20"/>
      <c r="O14" s="20"/>
      <c r="P14" s="20"/>
      <c r="Q14" s="20"/>
      <c r="R14" s="18"/>
      <c r="S14" s="18"/>
      <c r="T14" s="18"/>
      <c r="U14" s="18"/>
      <c r="V14" s="20"/>
      <c r="W14" s="20"/>
      <c r="X14" s="22">
        <f t="shared" si="0"/>
        <v>25</v>
      </c>
      <c r="Y14" s="35">
        <f t="shared" si="0"/>
        <v>605</v>
      </c>
    </row>
    <row r="15" spans="2:25" x14ac:dyDescent="0.25">
      <c r="B15" s="25" t="s">
        <v>27</v>
      </c>
      <c r="C15" s="17" t="s">
        <v>28</v>
      </c>
      <c r="D15" s="17">
        <v>709</v>
      </c>
      <c r="E15" s="18">
        <v>657.88</v>
      </c>
      <c r="F15" s="18"/>
      <c r="G15" s="18"/>
      <c r="H15" s="18"/>
      <c r="I15" s="18"/>
      <c r="J15" s="18"/>
      <c r="K15" s="18"/>
      <c r="L15" s="18"/>
      <c r="M15" s="18"/>
      <c r="N15" s="20"/>
      <c r="O15" s="20"/>
      <c r="P15" s="20"/>
      <c r="Q15" s="20"/>
      <c r="R15" s="18"/>
      <c r="S15" s="18"/>
      <c r="T15" s="18"/>
      <c r="U15" s="18"/>
      <c r="V15" s="20"/>
      <c r="W15" s="20"/>
      <c r="X15" s="22">
        <f t="shared" si="0"/>
        <v>709</v>
      </c>
      <c r="Y15" s="35">
        <f t="shared" si="0"/>
        <v>657.88</v>
      </c>
    </row>
    <row r="16" spans="2:25" ht="25.5" x14ac:dyDescent="0.25">
      <c r="B16" s="25" t="s">
        <v>29</v>
      </c>
      <c r="C16" s="17" t="s">
        <v>30</v>
      </c>
      <c r="D16" s="17">
        <f>1+6</f>
        <v>7</v>
      </c>
      <c r="E16" s="18">
        <f>253+548</f>
        <v>801</v>
      </c>
      <c r="F16" s="18"/>
      <c r="G16" s="18"/>
      <c r="H16" s="18"/>
      <c r="I16" s="18"/>
      <c r="J16" s="18"/>
      <c r="K16" s="18"/>
      <c r="L16" s="18"/>
      <c r="M16" s="18"/>
      <c r="N16" s="20"/>
      <c r="O16" s="20"/>
      <c r="P16" s="20"/>
      <c r="Q16" s="20"/>
      <c r="R16" s="18"/>
      <c r="S16" s="18"/>
      <c r="T16" s="18"/>
      <c r="U16" s="18"/>
      <c r="V16" s="20"/>
      <c r="W16" s="20"/>
      <c r="X16" s="22">
        <f t="shared" si="0"/>
        <v>7</v>
      </c>
      <c r="Y16" s="35">
        <f t="shared" si="0"/>
        <v>801</v>
      </c>
    </row>
    <row r="17" spans="2:25" ht="25.5" x14ac:dyDescent="0.25">
      <c r="B17" s="25" t="s">
        <v>31</v>
      </c>
      <c r="C17" s="17"/>
      <c r="D17" s="17"/>
      <c r="E17" s="18">
        <v>665.98</v>
      </c>
      <c r="F17" s="18"/>
      <c r="G17" s="18"/>
      <c r="H17" s="18"/>
      <c r="I17" s="18"/>
      <c r="J17" s="18"/>
      <c r="K17" s="18"/>
      <c r="L17" s="18"/>
      <c r="M17" s="18"/>
      <c r="N17" s="20"/>
      <c r="O17" s="20"/>
      <c r="P17" s="20"/>
      <c r="Q17" s="20"/>
      <c r="R17" s="18"/>
      <c r="S17" s="18"/>
      <c r="T17" s="18"/>
      <c r="U17" s="18"/>
      <c r="V17" s="20"/>
      <c r="W17" s="20"/>
      <c r="X17" s="22"/>
      <c r="Y17" s="35">
        <f t="shared" si="0"/>
        <v>665.98</v>
      </c>
    </row>
    <row r="18" spans="2:25" ht="25.5" x14ac:dyDescent="0.25">
      <c r="B18" s="25" t="s">
        <v>32</v>
      </c>
      <c r="C18" s="17"/>
      <c r="D18" s="17"/>
      <c r="E18" s="18">
        <v>1375</v>
      </c>
      <c r="F18" s="18"/>
      <c r="G18" s="18"/>
      <c r="H18" s="18"/>
      <c r="I18" s="18"/>
      <c r="J18" s="18"/>
      <c r="K18" s="18"/>
      <c r="L18" s="18"/>
      <c r="M18" s="18"/>
      <c r="N18" s="20"/>
      <c r="O18" s="20"/>
      <c r="P18" s="20"/>
      <c r="Q18" s="20"/>
      <c r="R18" s="18"/>
      <c r="S18" s="18"/>
      <c r="T18" s="18"/>
      <c r="U18" s="18"/>
      <c r="V18" s="20"/>
      <c r="W18" s="20"/>
      <c r="X18" s="22"/>
      <c r="Y18" s="35">
        <f t="shared" si="0"/>
        <v>1375</v>
      </c>
    </row>
    <row r="19" spans="2:25" x14ac:dyDescent="0.25">
      <c r="B19" s="25" t="s">
        <v>33</v>
      </c>
      <c r="C19" s="17">
        <f>11+2</f>
        <v>13</v>
      </c>
      <c r="D19" s="17"/>
      <c r="E19" s="18">
        <f>715+139</f>
        <v>854</v>
      </c>
      <c r="F19" s="18"/>
      <c r="G19" s="18"/>
      <c r="H19" s="18"/>
      <c r="I19" s="18"/>
      <c r="J19" s="18"/>
      <c r="K19" s="18"/>
      <c r="L19" s="18"/>
      <c r="M19" s="18"/>
      <c r="N19" s="20"/>
      <c r="O19" s="20"/>
      <c r="P19" s="20"/>
      <c r="Q19" s="20"/>
      <c r="R19" s="18"/>
      <c r="S19" s="18"/>
      <c r="T19" s="18"/>
      <c r="U19" s="18"/>
      <c r="V19" s="20"/>
      <c r="W19" s="20"/>
      <c r="X19" s="22"/>
      <c r="Y19" s="35">
        <f t="shared" si="0"/>
        <v>854</v>
      </c>
    </row>
    <row r="20" spans="2:25" x14ac:dyDescent="0.25">
      <c r="B20" s="25" t="s">
        <v>34</v>
      </c>
      <c r="C20" s="17" t="s">
        <v>18</v>
      </c>
      <c r="D20" s="17">
        <v>56</v>
      </c>
      <c r="E20" s="18">
        <v>336</v>
      </c>
      <c r="F20" s="18" t="s">
        <v>35</v>
      </c>
      <c r="G20" s="18"/>
      <c r="H20" s="18"/>
      <c r="I20" s="18"/>
      <c r="J20" s="18"/>
      <c r="K20" s="18"/>
      <c r="L20" s="18"/>
      <c r="M20" s="18"/>
      <c r="N20" s="20"/>
      <c r="O20" s="20"/>
      <c r="P20" s="20"/>
      <c r="Q20" s="20"/>
      <c r="R20" s="18"/>
      <c r="S20" s="18"/>
      <c r="T20" s="18"/>
      <c r="U20" s="18"/>
      <c r="V20" s="20"/>
      <c r="W20" s="20"/>
      <c r="X20" s="22"/>
      <c r="Y20" s="35">
        <f t="shared" si="0"/>
        <v>336</v>
      </c>
    </row>
    <row r="21" spans="2:25" s="1" customFormat="1" x14ac:dyDescent="0.25">
      <c r="B21" s="26" t="s">
        <v>36</v>
      </c>
      <c r="C21" s="27" t="s">
        <v>37</v>
      </c>
      <c r="D21" s="28" t="s">
        <v>37</v>
      </c>
      <c r="E21" s="29">
        <f>SUM(E7:E20)</f>
        <v>23692.09</v>
      </c>
      <c r="F21" s="28" t="s">
        <v>37</v>
      </c>
      <c r="G21" s="29">
        <f>SUM(G7:G20)</f>
        <v>155.76999999999998</v>
      </c>
      <c r="H21" s="28" t="s">
        <v>37</v>
      </c>
      <c r="I21" s="29">
        <f>SUM(I7:I20)</f>
        <v>693.5</v>
      </c>
      <c r="J21" s="28" t="s">
        <v>37</v>
      </c>
      <c r="K21" s="29">
        <f>SUM(K7:K20)</f>
        <v>97.24</v>
      </c>
      <c r="L21" s="28" t="s">
        <v>37</v>
      </c>
      <c r="M21" s="29">
        <f>SUM(M7:M20)</f>
        <v>762.66000000000008</v>
      </c>
      <c r="N21" s="28" t="s">
        <v>37</v>
      </c>
      <c r="O21" s="29">
        <f>SUM(O7:O20)</f>
        <v>194.7</v>
      </c>
      <c r="P21" s="28" t="s">
        <v>37</v>
      </c>
      <c r="Q21" s="29">
        <f>SUM(Q7:Q20)</f>
        <v>213.1</v>
      </c>
      <c r="R21" s="28" t="s">
        <v>37</v>
      </c>
      <c r="S21" s="29">
        <f>SUM(S7:S20)</f>
        <v>679.72</v>
      </c>
      <c r="T21" s="28" t="s">
        <v>37</v>
      </c>
      <c r="U21" s="29">
        <f>SUM(U7:U20)</f>
        <v>68.63</v>
      </c>
      <c r="V21" s="28" t="s">
        <v>37</v>
      </c>
      <c r="W21" s="29">
        <f>SUM(W7:W20)</f>
        <v>286.5</v>
      </c>
      <c r="X21" s="30" t="s">
        <v>37</v>
      </c>
      <c r="Y21" s="31">
        <f>SUM(Y7:Y20)</f>
        <v>26843.91</v>
      </c>
    </row>
    <row r="22" spans="2:25" x14ac:dyDescent="0.25">
      <c r="B22" s="32" t="s">
        <v>38</v>
      </c>
      <c r="C22" s="32"/>
      <c r="D22" s="32"/>
      <c r="E22" s="33">
        <v>1095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Y22" s="34"/>
    </row>
    <row r="23" spans="2:25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</sheetData>
  <mergeCells count="15">
    <mergeCell ref="B1:Y1"/>
    <mergeCell ref="K2:L2"/>
    <mergeCell ref="B4:Y4"/>
    <mergeCell ref="B5:B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rintOptions horizontalCentered="1"/>
  <pageMargins left="0" right="0" top="0.55118110236220474" bottom="0.15748031496062992" header="0.31496062992125984" footer="0.31496062992125984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bendra 20200615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Simaitienė</dc:creator>
  <cp:lastModifiedBy>Darbuotojas</cp:lastModifiedBy>
  <dcterms:created xsi:type="dcterms:W3CDTF">2020-06-18T13:25:05Z</dcterms:created>
  <dcterms:modified xsi:type="dcterms:W3CDTF">2020-07-01T11:02:17Z</dcterms:modified>
</cp:coreProperties>
</file>